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2288" windowHeight="5892"/>
  </bookViews>
  <sheets>
    <sheet name="Standard2019 og tabell" sheetId="1" r:id="rId1"/>
    <sheet name="Ark3" sheetId="3" r:id="rId2"/>
  </sheets>
  <definedNames>
    <definedName name="_xlnm.Print_Area" localSheetId="0">'Standard2019 og tabell'!$A$1:$H$346</definedName>
  </definedNames>
  <calcPr calcId="162913"/>
</workbook>
</file>

<file path=xl/calcChain.xml><?xml version="1.0" encoding="utf-8"?>
<calcChain xmlns="http://schemas.openxmlformats.org/spreadsheetml/2006/main">
  <c r="K239" i="1" l="1"/>
  <c r="L239" i="1"/>
  <c r="M239" i="1"/>
  <c r="N239" i="1"/>
  <c r="O239" i="1"/>
  <c r="O238" i="1"/>
  <c r="N238" i="1"/>
  <c r="M238" i="1"/>
  <c r="L238" i="1"/>
  <c r="K238" i="1"/>
  <c r="O237" i="1"/>
  <c r="N237" i="1"/>
  <c r="M237" i="1"/>
  <c r="L237" i="1"/>
  <c r="K237" i="1"/>
  <c r="N264" i="1" l="1"/>
  <c r="M264" i="1"/>
  <c r="L264" i="1"/>
  <c r="K264" i="1"/>
  <c r="O263" i="1"/>
  <c r="N263" i="1"/>
  <c r="M263" i="1"/>
  <c r="L263" i="1"/>
  <c r="K263" i="1"/>
  <c r="O262" i="1"/>
  <c r="N262" i="1"/>
  <c r="M262" i="1"/>
  <c r="L262" i="1"/>
  <c r="K262" i="1"/>
  <c r="O208" i="1"/>
  <c r="N208" i="1"/>
  <c r="M208" i="1"/>
  <c r="L208" i="1"/>
  <c r="K208" i="1"/>
  <c r="O207" i="1"/>
  <c r="N207" i="1"/>
  <c r="M207" i="1"/>
  <c r="L207" i="1"/>
  <c r="K207" i="1"/>
  <c r="O206" i="1"/>
  <c r="N206" i="1"/>
  <c r="M206" i="1"/>
  <c r="L206" i="1"/>
  <c r="K206" i="1"/>
  <c r="O173" i="1"/>
  <c r="N173" i="1"/>
  <c r="M173" i="1"/>
  <c r="L173" i="1"/>
  <c r="K173" i="1"/>
  <c r="O172" i="1"/>
  <c r="N172" i="1"/>
  <c r="M172" i="1"/>
  <c r="L172" i="1"/>
  <c r="K172" i="1"/>
  <c r="O171" i="1"/>
  <c r="O174" i="1" s="1"/>
  <c r="N171" i="1"/>
  <c r="M171" i="1"/>
  <c r="L171" i="1"/>
  <c r="L174" i="1" s="1"/>
  <c r="K171" i="1"/>
  <c r="K174" i="1" s="1"/>
  <c r="K141" i="1"/>
  <c r="L139" i="1"/>
  <c r="K139" i="1"/>
  <c r="O141" i="1"/>
  <c r="N141" i="1"/>
  <c r="M141" i="1"/>
  <c r="L141" i="1"/>
  <c r="O140" i="1"/>
  <c r="N140" i="1"/>
  <c r="M140" i="1"/>
  <c r="L140" i="1"/>
  <c r="K140" i="1"/>
  <c r="O139" i="1"/>
  <c r="N139" i="1"/>
  <c r="M139" i="1"/>
  <c r="O69" i="1"/>
  <c r="N69" i="1"/>
  <c r="M69" i="1"/>
  <c r="L69" i="1"/>
  <c r="K69" i="1"/>
  <c r="O68" i="1"/>
  <c r="N68" i="1"/>
  <c r="M68" i="1"/>
  <c r="L68" i="1"/>
  <c r="K68" i="1"/>
  <c r="O67" i="1"/>
  <c r="N67" i="1"/>
  <c r="M67" i="1"/>
  <c r="L67" i="1"/>
  <c r="K67" i="1"/>
  <c r="O11" i="1"/>
  <c r="N11" i="1"/>
  <c r="L11" i="1"/>
  <c r="M11" i="1"/>
  <c r="K11" i="1"/>
  <c r="K10" i="1"/>
  <c r="O10" i="1"/>
  <c r="N10" i="1"/>
  <c r="M10" i="1"/>
  <c r="L10" i="1"/>
  <c r="O9" i="1"/>
  <c r="N9" i="1"/>
  <c r="M9" i="1"/>
  <c r="L9" i="1"/>
  <c r="K9" i="1"/>
  <c r="M174" i="1" l="1"/>
  <c r="N174" i="1"/>
  <c r="J239" i="1"/>
  <c r="J238" i="1"/>
  <c r="J237" i="1"/>
  <c r="O264" i="1" l="1"/>
  <c r="J264" i="1"/>
  <c r="J263" i="1"/>
  <c r="J262" i="1"/>
  <c r="J208" i="1"/>
  <c r="J207" i="1"/>
  <c r="J206" i="1"/>
  <c r="J171" i="1"/>
  <c r="J174" i="1" s="1"/>
  <c r="J173" i="1"/>
  <c r="J172" i="1"/>
  <c r="J141" i="1"/>
  <c r="J140" i="1"/>
  <c r="J139" i="1"/>
  <c r="J69" i="1"/>
  <c r="J68" i="1"/>
  <c r="J67" i="1"/>
  <c r="J11" i="1"/>
  <c r="J10" i="1"/>
  <c r="J9" i="1"/>
  <c r="O265" i="1" l="1"/>
  <c r="M265" i="1"/>
  <c r="K265" i="1"/>
  <c r="L265" i="1"/>
  <c r="J265" i="1"/>
  <c r="N265" i="1"/>
  <c r="P263" i="1"/>
  <c r="P262" i="1"/>
  <c r="L240" i="1"/>
  <c r="M240" i="1"/>
  <c r="N240" i="1"/>
  <c r="K240" i="1"/>
  <c r="O240" i="1"/>
  <c r="P237" i="1"/>
  <c r="P238" i="1"/>
  <c r="J240" i="1"/>
  <c r="N209" i="1"/>
  <c r="M209" i="1"/>
  <c r="J209" i="1"/>
  <c r="P207" i="1"/>
  <c r="K209" i="1"/>
  <c r="O209" i="1"/>
  <c r="L209" i="1"/>
  <c r="P208" i="1"/>
  <c r="P206" i="1"/>
  <c r="P173" i="1"/>
  <c r="P172" i="1"/>
  <c r="P171" i="1"/>
  <c r="O142" i="1"/>
  <c r="M142" i="1"/>
  <c r="L142" i="1"/>
  <c r="N142" i="1"/>
  <c r="K142" i="1"/>
  <c r="P140" i="1"/>
  <c r="J142" i="1"/>
  <c r="P141" i="1"/>
  <c r="P139" i="1"/>
  <c r="P69" i="1"/>
  <c r="L70" i="1"/>
  <c r="M70" i="1"/>
  <c r="J70" i="1"/>
  <c r="N70" i="1"/>
  <c r="P68" i="1"/>
  <c r="O70" i="1"/>
  <c r="P9" i="1"/>
  <c r="P67" i="1"/>
  <c r="K70" i="1"/>
  <c r="P10" i="1"/>
  <c r="P11" i="1"/>
  <c r="N12" i="1"/>
  <c r="O12" i="1"/>
  <c r="M12" i="1"/>
  <c r="K12" i="1"/>
  <c r="L12" i="1"/>
  <c r="J12" i="1"/>
</calcChain>
</file>

<file path=xl/sharedStrings.xml><?xml version="1.0" encoding="utf-8"?>
<sst xmlns="http://schemas.openxmlformats.org/spreadsheetml/2006/main" count="1128" uniqueCount="864">
  <si>
    <t>1</t>
  </si>
  <si>
    <t>Miljø og fasiliteter</t>
  </si>
  <si>
    <t>1.1</t>
  </si>
  <si>
    <t>Nivå</t>
  </si>
  <si>
    <t>Hensiktsmessige lokaler</t>
  </si>
  <si>
    <t>Relevant lovverk</t>
  </si>
  <si>
    <t>1.1.1</t>
  </si>
  <si>
    <t>LOV-1999-07-02-61 §2.2.</t>
  </si>
  <si>
    <t>1.1.2</t>
  </si>
  <si>
    <t>1.1.3</t>
  </si>
  <si>
    <t>Det er lett å komme til enheten med offentlig kommunikasjon</t>
  </si>
  <si>
    <t>1.1.4</t>
  </si>
  <si>
    <t>FOR-1996-07-05-699, §1-1-§1-2,§2-1- §2-3</t>
  </si>
  <si>
    <t>1.1.5</t>
  </si>
  <si>
    <t>Enheten har gode rutiner for fast vedlikehold og mulighet for rask utbedring ved behov</t>
  </si>
  <si>
    <t>FOR-2000-12-01-1217 §4</t>
  </si>
  <si>
    <t>1.1.6</t>
  </si>
  <si>
    <t>Ansatte kan regulere ventilasjonsanlegget og oppvarmingen av enheten</t>
  </si>
  <si>
    <t>1.1.7</t>
  </si>
  <si>
    <t>Pasienten kan styre ventilasjon/oppvarming på egne soverom</t>
  </si>
  <si>
    <t>1.1.8</t>
  </si>
  <si>
    <t>1.1.9</t>
  </si>
  <si>
    <t>Hobbyrom med plass til alle pasientene er tilgjengelig og funksjonelt</t>
  </si>
  <si>
    <t>LOV-1999-07-02-63, § 6-3</t>
  </si>
  <si>
    <t>1.1.10</t>
  </si>
  <si>
    <t xml:space="preserve">Det er lett å ta pasientene med på utendørsaktiviteter. Også de som er underlagt tvang </t>
  </si>
  <si>
    <t>FOR-2011-12-16-1258 §3 d)</t>
  </si>
  <si>
    <t>Enheten har både store og små rom passende til møter med grupper eller individer</t>
  </si>
  <si>
    <t>FOR-2011-12-16-1258 §3</t>
  </si>
  <si>
    <t>1.1.12</t>
  </si>
  <si>
    <t>1.1.13</t>
  </si>
  <si>
    <t>IS-1 / 2017, kap.1 §3c), FOR-2011-12-16-1258 §3 c)</t>
  </si>
  <si>
    <t>1.1.14</t>
  </si>
  <si>
    <t>Det finnes skjermingsrom</t>
  </si>
  <si>
    <t>LOV-1999-07-02-62, § 4-3, FOR-2011-12-16-1258 §3 h) og §18</t>
  </si>
  <si>
    <t>i) med mulighet for observasjon av hele rommet</t>
  </si>
  <si>
    <t>IS-1 / 2017, kap.1 §3b)</t>
  </si>
  <si>
    <t>ii) med god ventilasjon uten støy</t>
  </si>
  <si>
    <t>IS-1 / 2017, kap.1 §3</t>
  </si>
  <si>
    <t>IS-1 / 2017, kap.1 §3h)</t>
  </si>
  <si>
    <t>FOR-2011-12-16-1258 §3 f) g) h), IS 1511</t>
  </si>
  <si>
    <t>v) med system for enkel kommunikasjon med de ansatte på enheten</t>
  </si>
  <si>
    <t xml:space="preserve">FOR-2011-12-16-1258 §3 f) g) h) </t>
  </si>
  <si>
    <t>vi) som er tilfredsstillende lydisolert</t>
  </si>
  <si>
    <t>FOR 2011 - 12 16-1258 §3 g)</t>
  </si>
  <si>
    <t>1.1.15</t>
  </si>
  <si>
    <t xml:space="preserve">I tillegg til skjermingsrom finnes det et øremerket stille/ ikke-stimulerende område </t>
  </si>
  <si>
    <t>1.1.16</t>
  </si>
  <si>
    <t>FOR-2000-12-01-1217 § 9</t>
  </si>
  <si>
    <t>1.1.18</t>
  </si>
  <si>
    <t>Pårørende har adgang til enkel servering som kaffe, te, vann</t>
  </si>
  <si>
    <t>LOV-1999-07-02-63, §6-2, FOR-2000-12-01-1217 §6</t>
  </si>
  <si>
    <t>1.1.20</t>
  </si>
  <si>
    <t>FOR-2000-12-01-1217, 2, §6, LOV-2018-06-22-76 § 4-5, LOV-1999-07-02-63, § 6-2</t>
  </si>
  <si>
    <t>1.1.21</t>
  </si>
  <si>
    <t>LOV-1999-07-02-61 §3-2, FOR-2011-12-16-1258 §3, FOR-2018-06-15-876</t>
  </si>
  <si>
    <t>1.1.22</t>
  </si>
  <si>
    <t>Når enheten er på samme område som  psykiatriske enheter for voksne, er fasiliteter fortrinnsvis separat/adskilt.</t>
  </si>
  <si>
    <t>FOR-2000-12-01-1217 §3</t>
  </si>
  <si>
    <t>1.1.23</t>
  </si>
  <si>
    <t>Lokalene har universell utforming - egner seg for alle; også funksjonshemmede</t>
  </si>
  <si>
    <t>FOR-2010-03-26-489</t>
  </si>
  <si>
    <t>1.1.27</t>
  </si>
  <si>
    <t>FOR-2011-12-06-1356 § 3-5</t>
  </si>
  <si>
    <t>1.2</t>
  </si>
  <si>
    <t xml:space="preserve">Pasientens rettigheter og verdighet </t>
  </si>
  <si>
    <t>1.2.1</t>
  </si>
  <si>
    <t xml:space="preserve"> LOV-1999-07-02-62, § 4-5, LOV-1999-07-02-63, §6-2, FOR-2000-12-01-1217 §6</t>
  </si>
  <si>
    <t>1.2.2</t>
  </si>
  <si>
    <t xml:space="preserve">Pasienten har tilgang til telefon som kan brukes privat </t>
  </si>
  <si>
    <t>LOV-1999-07-02-62, § 4-5, Barnekonvensjonen art. 16</t>
  </si>
  <si>
    <t>1.2.3</t>
  </si>
  <si>
    <t>Det finnes et sted hvor pasienten kan låse inn private eiendeler</t>
  </si>
  <si>
    <t>1.2.4</t>
  </si>
  <si>
    <t>1.2.5</t>
  </si>
  <si>
    <t>LOV-1999-07-02-63 §3-2 og §3-5, LOV-1999-07-02-64 § 3, Veileder IS1924 kap 5, Barnekonvensjonen art. 36</t>
  </si>
  <si>
    <t xml:space="preserve">Pasienten har mulighet for å praktisere sitt livssyn </t>
  </si>
  <si>
    <t>LOV-1999-07-02-62 §4-2, Barnekonvensjonen art. 14</t>
  </si>
  <si>
    <t>Trygt miljø</t>
  </si>
  <si>
    <t>1.3.1</t>
  </si>
  <si>
    <t>FOR-2016-12-22-1866, FOR-2008-04-03-320 § 6</t>
  </si>
  <si>
    <t>1.3.2</t>
  </si>
  <si>
    <t xml:space="preserve">Det finnes ingen blinde områder - dvs det er gode siktlinjer </t>
  </si>
  <si>
    <t>1.3.3</t>
  </si>
  <si>
    <t>1.3.4</t>
  </si>
  <si>
    <t>1.3.5</t>
  </si>
  <si>
    <t>Det er dokumentert at brannforskrifter følges med regelmessige brannøvelser, inkl. evakuering en gang årlig</t>
  </si>
  <si>
    <t>FOR-2015-12-17-1710</t>
  </si>
  <si>
    <t>1.3.6</t>
  </si>
  <si>
    <t>Det finnes resusciteringsutstyr på et tydelig markert sted</t>
  </si>
  <si>
    <t>LOV-1999-07-02-64 §7</t>
  </si>
  <si>
    <t>1.3.7</t>
  </si>
  <si>
    <t>Det er etablert rutine for å sikre at resusiteringsutstyr sjekkes regelmessig og etter hvert bruk</t>
  </si>
  <si>
    <t>FOR-2013-11-29-1373</t>
  </si>
  <si>
    <t>1.3.8</t>
  </si>
  <si>
    <t>Ansatte har et nødkommunikasjonssystem (alarm)</t>
  </si>
  <si>
    <t>LOV-1999-07-02-61 § 2-2, FOR-2011-12-16-1258 §3</t>
  </si>
  <si>
    <t>1.4</t>
  </si>
  <si>
    <t>Mat</t>
  </si>
  <si>
    <t>1.4.1</t>
  </si>
  <si>
    <t>Det finnes et utvalg av mat i tråd med individuelle kulturelle, ernæringsmessige og kliniske behov</t>
  </si>
  <si>
    <t>LOV-1999-07-02-62 §4-2, Barnekonvensjonen art. 2</t>
  </si>
  <si>
    <t>1.4.2</t>
  </si>
  <si>
    <t>1.5.1</t>
  </si>
  <si>
    <t>Pasientene inkluderes ved endringer i enhetens miljø som kan påvirke pasientene</t>
  </si>
  <si>
    <t>LOV-1999-07-02-62 §4-2</t>
  </si>
  <si>
    <t>1.5.2</t>
  </si>
  <si>
    <t>Pasienten kan ha personlige eiendeler på sitt rom</t>
  </si>
  <si>
    <t>Barnekonvensjonen art. 16</t>
  </si>
  <si>
    <t>2</t>
  </si>
  <si>
    <t>Bemanning og opplæring</t>
  </si>
  <si>
    <t>2.1</t>
  </si>
  <si>
    <t>Bemanningsnormer</t>
  </si>
  <si>
    <t>2.1.1</t>
  </si>
  <si>
    <t>FOR-2011-12-16-1258 §4</t>
  </si>
  <si>
    <t>2.1.2</t>
  </si>
  <si>
    <t>2.1.4</t>
  </si>
  <si>
    <t>2.1.5</t>
  </si>
  <si>
    <t>LOV-1999-07-02-61 §3-10, FOR-2016-10-28-1250 §6f og §7b</t>
  </si>
  <si>
    <t>FOR-2008-04-03-320</t>
  </si>
  <si>
    <t>2.2</t>
  </si>
  <si>
    <t>Flerfaglig teamarbeid</t>
  </si>
  <si>
    <t>IS 2640 kap. 1.5</t>
  </si>
  <si>
    <t>Enheten har en barneansvarlig med nødvendig kompetanse til å fremme og koordinere oppfølging av mindreårige barn som pårørende (eks. søsken)</t>
  </si>
  <si>
    <t>LOV-1999-07-02-61, §3-7 a), IS 5/ 2010 kap.5</t>
  </si>
  <si>
    <t xml:space="preserve">Enheten har en pårørendeansvarlig eller en pårørendekoordinator </t>
  </si>
  <si>
    <t>IS-2587 kap 1.1.3</t>
  </si>
  <si>
    <t>2.2.1</t>
  </si>
  <si>
    <t>Enheten har vedtaksansvarlig psykolog eller lege tilgjengelig på hver vakt</t>
  </si>
  <si>
    <t>FOR-2011-12-16-1258, kap 1 §4</t>
  </si>
  <si>
    <t>2.2.2</t>
  </si>
  <si>
    <t>Enheten har minimum en overlegespesialist i barne- og ungdomspsykiatri</t>
  </si>
  <si>
    <t>FOR-2011-12-16-1258 kap 1, §4 a)</t>
  </si>
  <si>
    <t>2.2.3</t>
  </si>
  <si>
    <t>FOR-2011-12-16-1258 §4 b)</t>
  </si>
  <si>
    <t>Enheten har minimum en lege i spesialisering</t>
  </si>
  <si>
    <t>2.2.5</t>
  </si>
  <si>
    <t>Enheten har minimum en psykolog i spesialisering</t>
  </si>
  <si>
    <t>2.2.6</t>
  </si>
  <si>
    <t>2.2.7</t>
  </si>
  <si>
    <t>2.2.8</t>
  </si>
  <si>
    <t>2.2.9</t>
  </si>
  <si>
    <t xml:space="preserve">FOR-2011-12-16-1258 kap 1, §4 </t>
  </si>
  <si>
    <t>2.2.10</t>
  </si>
  <si>
    <t>Enheten har en fast møtestruktur med faste kommunikasjonskanaler som sikrer tverrfaglig drøfting, diagnostisering, behandling og evaluering (inkl. spesialistinvolvering) gjennom hele pasientoppholdet</t>
  </si>
  <si>
    <t>LOV-1999-07-02-61 §2-2, IS 2640 kap. 2 og 3</t>
  </si>
  <si>
    <t>2.2.11</t>
  </si>
  <si>
    <t xml:space="preserve">Det er personalmøter med skriftlige referater minst en gang i måneden </t>
  </si>
  <si>
    <t>2.2.12</t>
  </si>
  <si>
    <t xml:space="preserve">Det er øremerket tid til vaktskifter, for eksempel 30 min </t>
  </si>
  <si>
    <t xml:space="preserve">LOV-1999-07-02-64 kap 3, § 16 </t>
  </si>
  <si>
    <t>2.2.13</t>
  </si>
  <si>
    <t>Alle kliniske ansatte får adgang til felles elektronisk pasientjournal</t>
  </si>
  <si>
    <t>Det er viktig at sykehus forstår at miljøterapeuter er behandlere med behov for den pasient opplysningen skrevet i journalene til andre faggrupper.</t>
  </si>
  <si>
    <t>2.2.14</t>
  </si>
  <si>
    <t xml:space="preserve">Det finnes varslingsprosedyrer slik at ansattklager kan fremmes uten at deres arbeidsforhold settes i fare </t>
  </si>
  <si>
    <t>LOV-1999-07-02-64, 3, §17, LOV-1984-03-30-15 §3, FOR-2016-10-28-1250 §6g)</t>
  </si>
  <si>
    <t>2.2.15</t>
  </si>
  <si>
    <t xml:space="preserve">Medarbeidersamtaler/ utviklingssamtaler gjennomføres minst årlig for å bidra til en åpen dialog om de ansattes tilfredshet og utføring av arbeid, med skriftlig avtale i etterkant  </t>
  </si>
  <si>
    <t>FOR-2016-10-28-1250 §6f og §7b</t>
  </si>
  <si>
    <t>2.3</t>
  </si>
  <si>
    <t>2.3.1</t>
  </si>
  <si>
    <t>Alle nyansatte får innen 2 uker opplæring i sykehusets avviksmeldingssystem</t>
  </si>
  <si>
    <t>LOV-1999-07-02-64, kap. 3 §17, FOR-2016-10-28-1250 §6 f) g)</t>
  </si>
  <si>
    <t>2.3.2</t>
  </si>
  <si>
    <t>For kliniske ansatte skal IKT være tilgjengelig fra første dag i jobben.</t>
  </si>
  <si>
    <t>LOV-1999-07-02-64, kap 3 §16, LOV-1999-07-02-64 kap 8, §39</t>
  </si>
  <si>
    <t>2.3.3</t>
  </si>
  <si>
    <t xml:space="preserve">Alle ansatte skal ha en kompetanseplan. </t>
  </si>
  <si>
    <t>LOV-1999-07-02-61 §3-10, LOV-1999-07-02-64, kap 3 §16, FOR-2016-10-28-1250 §6f og §7b</t>
  </si>
  <si>
    <t>2.3.4</t>
  </si>
  <si>
    <t>LOV-1999-07-02-61 §3-10, IS-1511, FOR-2016-10-28-1250 §6f og §7b</t>
  </si>
  <si>
    <t>2.3.5</t>
  </si>
  <si>
    <t>Ansatte mottar utdanningspermisjon i tråd med sin kompetanseplan</t>
  </si>
  <si>
    <t>2.3.7</t>
  </si>
  <si>
    <t>LOV-1999-07-02-61 §3.5, §3.10</t>
  </si>
  <si>
    <t>2.4.1</t>
  </si>
  <si>
    <t>Risikovurderinger, inkl. suicid, vold og stoffbruk</t>
  </si>
  <si>
    <t xml:space="preserve">LOV-1999-07-02-61 §3-10, FOR-2016-10-28-1250 §7b) , IS-1511 </t>
  </si>
  <si>
    <t>2.4.2</t>
  </si>
  <si>
    <t>Pasientrettigheter  </t>
  </si>
  <si>
    <t>2.4.3</t>
  </si>
  <si>
    <t>Bruk av individuelle planer og ansvarsgrupper, herunder medvirkning som et viktig element </t>
  </si>
  <si>
    <t>2.4.4</t>
  </si>
  <si>
    <t>Håndtering av fysisk kontakt og intimitet med pasienten, herunder inkludert fysisk grensesetting</t>
  </si>
  <si>
    <t>Opplæring i bruk av medisinsk utstyr</t>
  </si>
  <si>
    <t>FOR-2013-11-29-1373 §8</t>
  </si>
  <si>
    <t>2.4.5</t>
  </si>
  <si>
    <t>Bruk av strukturerte utredninger, for eksempel psykose obs., ADL funksjoner</t>
  </si>
  <si>
    <t>2.4.6</t>
  </si>
  <si>
    <t>Samtykke og samtykkekompetanse</t>
  </si>
  <si>
    <t>2.4.7</t>
  </si>
  <si>
    <t>Rettslige rammer for virksomhet og registrering av opplysning som danner grunnlaget for vedtak. Inkl. Pasientrettighetsloven, PHL, Barnevernslovverk, Helsepersonelloven, Journalforskrifter, Barnekonvensjonen, mm.</t>
  </si>
  <si>
    <t>2.4.8</t>
  </si>
  <si>
    <t>2.4.9</t>
  </si>
  <si>
    <t>Kunnskap om barns utvikling og behov, mulige reaksjoner i forbindelse med sykdom/plager og institusjonsopphold</t>
  </si>
  <si>
    <t>FOR-2000-12-01-1217 §5</t>
  </si>
  <si>
    <t>IS-2587 Kap 1.2.</t>
  </si>
  <si>
    <t>LOV-1999-07-02-61 §3-10, IS-2587 kap.1.2.1, FOR-2016-10-28-1250 §7b)</t>
  </si>
  <si>
    <t>2.4.10</t>
  </si>
  <si>
    <t>2.4.11</t>
  </si>
  <si>
    <t>2.5.1</t>
  </si>
  <si>
    <t>2.5.2</t>
  </si>
  <si>
    <t>2.5.3</t>
  </si>
  <si>
    <t>2.5.4</t>
  </si>
  <si>
    <t xml:space="preserve">Det gis støtte til de som bidrar til relevant forskning på enhetens målgruppe og andre akademiske tiltak som undervisning om målgruppen </t>
  </si>
  <si>
    <t>2.6</t>
  </si>
  <si>
    <t>Veiledning</t>
  </si>
  <si>
    <t>2.6.1</t>
  </si>
  <si>
    <t>2.6.2</t>
  </si>
  <si>
    <t>LOV-1999-07-02-61 §3.5, §3.10, Reglementet for spesialistutdanningen NPF, FOR-2016-12-08-1482 §19</t>
  </si>
  <si>
    <t>2.6.3</t>
  </si>
  <si>
    <t>2.6.4</t>
  </si>
  <si>
    <t xml:space="preserve">Alle ansatte får adgang til emosjonell førstehjelp  i etterkant av alvorlige hendelser </t>
  </si>
  <si>
    <t>Rekruttering</t>
  </si>
  <si>
    <t>Pasienter, tidligere pasienter og/eller brukerrepresentanter konsulteres i forbindelse med rekruttering</t>
  </si>
  <si>
    <t>Ved avslutning av arbeidsforhold gjennomfører ledelsen et avsluttende intervju med vedkommende, og feedback gis til overordnete ledelse</t>
  </si>
  <si>
    <t>Ledige stillinger lyses ut både eksternt og internt</t>
  </si>
  <si>
    <t xml:space="preserve">Enheten har en HR-kontakt som forstår behov i PHBU </t>
  </si>
  <si>
    <t>3</t>
  </si>
  <si>
    <t>Innleggelse &amp; utskrivelse</t>
  </si>
  <si>
    <t>3.1</t>
  </si>
  <si>
    <t>Innleggelse</t>
  </si>
  <si>
    <t>3.1.1</t>
  </si>
  <si>
    <t>LOV-1999-07-02-61 §3-1, FOR-2016-10-28-1250 7c</t>
  </si>
  <si>
    <t>3.1.3</t>
  </si>
  <si>
    <t>3.1.5</t>
  </si>
  <si>
    <t>Ved slutten av vurderingssamtale er hensikten med innleggelsen forklart til pasienten og pårørende</t>
  </si>
  <si>
    <t>IS-2640</t>
  </si>
  <si>
    <t>IS2640 kap. 3.3</t>
  </si>
  <si>
    <t>3.1.6</t>
  </si>
  <si>
    <t>Det er etablert rutiner for vaktrapport/overlapping, slik  at vaktlaget er oppdatert når de overtar ansvaret</t>
  </si>
  <si>
    <t>FOR-2016-10-28-1250 §7c</t>
  </si>
  <si>
    <t>3.2</t>
  </si>
  <si>
    <t>Kontakt med pasientenes nettverk av profesjonelle hjelpere</t>
  </si>
  <si>
    <t>3.2.1</t>
  </si>
  <si>
    <t>3.2.2</t>
  </si>
  <si>
    <t xml:space="preserve">LOV-1999-07-02-64 § 4, </t>
  </si>
  <si>
    <t>3.3</t>
  </si>
  <si>
    <t xml:space="preserve">Involvering av familie/pårørende </t>
  </si>
  <si>
    <t>Det avklares om pasienten har mindreårige søsken og vurderes om disse er tilstrekkelig ivaretatt</t>
  </si>
  <si>
    <t>IS 2640 kap. 2.1</t>
  </si>
  <si>
    <t>Enheten tilbyr foresatte kontakt med sosionom, psykolog og/eller annet støttepersonell mens barnet er innlagt</t>
  </si>
  <si>
    <t>FOR-2000-12-01-1217 §6, IS 2640</t>
  </si>
  <si>
    <t>Enheten har en oppdatert og lett tilgjengelig oversikt over lokale støttetiltak for
pårørende</t>
  </si>
  <si>
    <t>IS 2587 kap. 1.2.2, LOV-1999-07-02-64 §10,  LOV-1999-07-02-63 § 3-2 til 3-4, IS 2640</t>
  </si>
  <si>
    <t>3.3.1</t>
  </si>
  <si>
    <t>Pårørende inkluderes ved innleggelse og videre opphold (med mindre det finnes lovlige journalførte grunner til at dette ikke skal gjøres)</t>
  </si>
  <si>
    <t>LOV-1999-07-02-63 § 3-1, §3-3, § 3-4, § 6-2, Barnekonvensjonen art.5, IS-2587 3.1.1 -3.1.7, IS-2640</t>
  </si>
  <si>
    <t>3.3.2</t>
  </si>
  <si>
    <t>LOV-1999-07-02-63 §3-4, Barnekonvensjonen art.5</t>
  </si>
  <si>
    <t>3.4</t>
  </si>
  <si>
    <t xml:space="preserve">Utskriving  </t>
  </si>
  <si>
    <t>3.4.1</t>
  </si>
  <si>
    <t>IS 2640 kap. 3.2.</t>
  </si>
  <si>
    <t>IS 2640 kap 3.1 og 3.3.</t>
  </si>
  <si>
    <t>3.4.2</t>
  </si>
  <si>
    <t>3.4.3</t>
  </si>
  <si>
    <t>Epikrisen inkluderer vurdering av suicidrisiko på utskrivingsdagen</t>
  </si>
  <si>
    <t>IS-1511, LOV-1999-07-02-64 §45 a)</t>
  </si>
  <si>
    <t>3.4.4</t>
  </si>
  <si>
    <t>Ved utskriving får pasienter og pårørende med seg skriftlig informasjon som også sendes poliklinikk og fastlege. Den inkluderer bl.a. kontaktdetaljer til oppfølgende instans, tidspunkt for første møte ved poliklinikken og ev. medisinering</t>
  </si>
  <si>
    <t>IS-1511</t>
  </si>
  <si>
    <t>3.4.5</t>
  </si>
  <si>
    <t>LOV-1999-07-02-64 §45 a), IS 2640 kap.4.2</t>
  </si>
  <si>
    <t>4</t>
  </si>
  <si>
    <t>4.1</t>
  </si>
  <si>
    <t>Utredning</t>
  </si>
  <si>
    <t>4.1.1</t>
  </si>
  <si>
    <t xml:space="preserve">Selvmord; IS-1511, Vold/ seksuelle overgrep; LOV-1999-07-02-61 §2.1 f) </t>
  </si>
  <si>
    <t>4.1.2</t>
  </si>
  <si>
    <t>4.2</t>
  </si>
  <si>
    <t>Bredden av tiltak</t>
  </si>
  <si>
    <t>IS-2587 2.3.1</t>
  </si>
  <si>
    <t>4.3</t>
  </si>
  <si>
    <t>Strukturerte opplegg</t>
  </si>
  <si>
    <t>4.3.1</t>
  </si>
  <si>
    <t>4.3.2</t>
  </si>
  <si>
    <t xml:space="preserve">Pasientene har mulighet til daglig fysisk aktivitet avhengig av tilstand </t>
  </si>
  <si>
    <t>FOR-2000-12-01-1217 §12, LOV-1999-07-02-63 §6-3, LOV-1999-07-02-62 § 4-2</t>
  </si>
  <si>
    <t>4.3.3</t>
  </si>
  <si>
    <t>Aktivitetene som tilbys drøftes med pasientene på forhånd</t>
  </si>
  <si>
    <t>LOV-1999-07-02-62 !§ 4-2, Barnekonvensjonen art. 12, Grunnloven art. 104</t>
  </si>
  <si>
    <t>IS-2587 3.1.2</t>
  </si>
  <si>
    <t>IS 2640 kap. 2.2. og kap. 2.4</t>
  </si>
  <si>
    <t>4.4</t>
  </si>
  <si>
    <t>IS 2640 kap. 2.2.</t>
  </si>
  <si>
    <t>IS 2640 kap. 2.4.</t>
  </si>
  <si>
    <t>IS 2640 kap. 2.2. og 2.4.</t>
  </si>
  <si>
    <t>4.4.1</t>
  </si>
  <si>
    <t>LOV-1999-07-02-64, kap. 7 §38, LOV-1999-07-02-61 §2-5, IS 2640 kap. 3</t>
  </si>
  <si>
    <t>4.4.2</t>
  </si>
  <si>
    <t>LOV-1999-07-02-62 §4-2, LOV-1999-07-02-63 § 3-2, Barnekonvensjonen art. 12, Grunnloven art. 104, IS 2640 kap. 3</t>
  </si>
  <si>
    <t>4.4.3</t>
  </si>
  <si>
    <t>4.4.4</t>
  </si>
  <si>
    <t>4.4.5</t>
  </si>
  <si>
    <t>IS 2640</t>
  </si>
  <si>
    <t>4.4.6</t>
  </si>
  <si>
    <t>Pårørende og pasienter blir informert om mulighet for å ha med bistand / støtteperson i møter. Enheten tilrettelegger for dette.</t>
  </si>
  <si>
    <t>IS 2640 kap. 2</t>
  </si>
  <si>
    <t>4.5</t>
  </si>
  <si>
    <t>4.5.1</t>
  </si>
  <si>
    <t>LOV-1999-07-02-63 § 6-4, Barnekonvensjonen art. 28, FOR-2000-12-01-1217 §14, LOV-1998-07-17-61 § 2-1, § 3-1 og § 5-1,Udir-6-2014</t>
  </si>
  <si>
    <t>4.5.2</t>
  </si>
  <si>
    <t>LOV-1998-07-17-61 § 13-3a, Udir-6-2014</t>
  </si>
  <si>
    <t>4.5.3</t>
  </si>
  <si>
    <t>LOV-1998-07-17-61, Udir-6-2014 kap.4</t>
  </si>
  <si>
    <t>Pedagogisk virksomhet for førskolebarn skjer fortrinnsvis under ledelse av en førskolelærer</t>
  </si>
  <si>
    <t>FOR-2000-12-01-1217 §13</t>
  </si>
  <si>
    <t>Førskolebarn som har behov for spesialpedagogisk hjelp får det</t>
  </si>
  <si>
    <t>LOV-1999-07-02-63 §6-4, LOV-1998-07-17-61 §5-1</t>
  </si>
  <si>
    <t>4.5.4</t>
  </si>
  <si>
    <t>4.5.5</t>
  </si>
  <si>
    <t>LOV-1998-07-17-61, Udir-6-2014</t>
  </si>
  <si>
    <t>4.5.6</t>
  </si>
  <si>
    <t>Lærerne har møter med pårørende om oppholdet varer i over 5 dager.</t>
  </si>
  <si>
    <t>4.5.7</t>
  </si>
  <si>
    <t>Udir-6-2014 kap.4</t>
  </si>
  <si>
    <t>4.5.8</t>
  </si>
  <si>
    <t>5</t>
  </si>
  <si>
    <t>5.1</t>
  </si>
  <si>
    <t>Offentlig tilgjengelig informasjon om enhet/team</t>
  </si>
  <si>
    <t>5.1.1</t>
  </si>
  <si>
    <t>5.2</t>
  </si>
  <si>
    <t xml:space="preserve">Informasjon til pasienter og pårørende </t>
  </si>
  <si>
    <t>LOV-1999-07-02-63 §2-6, FOR-2000-12-01-1217</t>
  </si>
  <si>
    <t>5.2.1</t>
  </si>
  <si>
    <t>5.2.1.1</t>
  </si>
  <si>
    <t>5.2.1.2</t>
  </si>
  <si>
    <t xml:space="preserve"> LOV-1999-07-02-63 § 2.7</t>
  </si>
  <si>
    <t>5.2.1.4</t>
  </si>
  <si>
    <t>5.2.1.5</t>
  </si>
  <si>
    <t>iv) håndtering av taushetsplikt og opplysningsplikt til pårørende</t>
  </si>
  <si>
    <t>5.2.1.6</t>
  </si>
  <si>
    <t>v) når opplysning blir delt, internt og med andre instanser eller pårørende</t>
  </si>
  <si>
    <t>IS-2587 3.1.2, IS-2640</t>
  </si>
  <si>
    <t>5.2.1.7</t>
  </si>
  <si>
    <t>Informasjon som deles ut, er utarbeidet i samarbeid med pasienter, pårørende og brukerorganisasjoner </t>
  </si>
  <si>
    <t>5.3</t>
  </si>
  <si>
    <t>Kontaktpersoner</t>
  </si>
  <si>
    <t>5.3.1</t>
  </si>
  <si>
    <t>5.3.3</t>
  </si>
  <si>
    <t>Det finnes en tavle med bilde og navn på alle ansatte</t>
  </si>
  <si>
    <t>5.4.</t>
  </si>
  <si>
    <t>5.4.1</t>
  </si>
  <si>
    <t>LOV-1999-07-02-63 §4-1, § 4-2 og §4-3</t>
  </si>
  <si>
    <t>5.4.2</t>
  </si>
  <si>
    <t>5.4.4</t>
  </si>
  <si>
    <t>Pasientene og pårørende blir gitt opplysning om evidens, risiko og ev. bivirkninger av anbefalt behandling</t>
  </si>
  <si>
    <t>LOV-1999-07-02-63 §4-1, IS 2640 kap.3</t>
  </si>
  <si>
    <t>5.4.5</t>
  </si>
  <si>
    <t>Pasientens samtykkekompetanse er vurdert og journalført i tilknytning til spørsmål som krever samtykke</t>
  </si>
  <si>
    <t>LOV-1999-07-02-63 §4-3, §4-4 §4-5</t>
  </si>
  <si>
    <t>5.4.6</t>
  </si>
  <si>
    <t>6</t>
  </si>
  <si>
    <t>Rettigheter og lovverk</t>
  </si>
  <si>
    <t>6.1</t>
  </si>
  <si>
    <t>6.1.1</t>
  </si>
  <si>
    <t>LOV-1999-07-02-62 kap.3</t>
  </si>
  <si>
    <t>6.2</t>
  </si>
  <si>
    <t>6.2.1</t>
  </si>
  <si>
    <t>LOV-1999-07-02-62 § 4-2</t>
  </si>
  <si>
    <t>6.2.2</t>
  </si>
  <si>
    <t>LOV-1999-07-02-63 kap.3</t>
  </si>
  <si>
    <t>6.2.3</t>
  </si>
  <si>
    <t>LOV-1999-07-02-63 kap.3, LOV-1999-07-02-64 §40</t>
  </si>
  <si>
    <t>6.2.4</t>
  </si>
  <si>
    <t>Pasientene har tilgang til media, for eksempel TV, film, musikk, aviser, internett</t>
  </si>
  <si>
    <t>LOV-1999-07-02-62 § 4-2, § 4-5</t>
  </si>
  <si>
    <t>6.3</t>
  </si>
  <si>
    <t>Klagerett</t>
  </si>
  <si>
    <t xml:space="preserve">IS 2587 3.1.8, LOV-1999-07-02-63 § 7-2, § 7-4, § 8-3, LOV-1999-07-02-64 §10, LOV-1999-07-02-62 §6.1, </t>
  </si>
  <si>
    <t>6.3.2</t>
  </si>
  <si>
    <t>6.4</t>
  </si>
  <si>
    <t>6.4.1</t>
  </si>
  <si>
    <t>6.4.3</t>
  </si>
  <si>
    <t xml:space="preserve">Det avtales med pårørende om hvordan de vil bli orientert om bruk av fysisk tvang/holding overfor deres barn.                                             </t>
  </si>
  <si>
    <t>LOV-1999-07-02-63 §3-3</t>
  </si>
  <si>
    <t>6.4.4</t>
  </si>
  <si>
    <t>6.5</t>
  </si>
  <si>
    <t>6.5.1</t>
  </si>
  <si>
    <t>6.5.2</t>
  </si>
  <si>
    <t>7</t>
  </si>
  <si>
    <t>Klinisk virksomhetsstyring</t>
  </si>
  <si>
    <t>7.1</t>
  </si>
  <si>
    <t xml:space="preserve">Evaluering av enheten/teamets arbeid </t>
  </si>
  <si>
    <t>7.1.1</t>
  </si>
  <si>
    <t>LOV-2001-06-15-93 §35, FOR-2016-10-28-1250 § 7e og §8d, IS 2640 3.3.</t>
  </si>
  <si>
    <t>7.1.2</t>
  </si>
  <si>
    <t>Henvisers vurdering er inkludert ved evaluering av praksis. Tilbakemelding fra henviser innhentes ved/for evaluering av praksis</t>
  </si>
  <si>
    <t>7.1.3</t>
  </si>
  <si>
    <t>FOR-2016-10-28-1250 §7</t>
  </si>
  <si>
    <t>7.1.4</t>
  </si>
  <si>
    <t>LOV-1999-07-02-61§ 3-4 a, LOV-1984-03-30-15 § 3, FOR-2016-10-28-1250 §6 -§9</t>
  </si>
  <si>
    <t>7.1.5</t>
  </si>
  <si>
    <t>7.2</t>
  </si>
  <si>
    <t>Læring fra risikosituasjoner</t>
  </si>
  <si>
    <t>Enheten gjennomgår alvorlige hendelser for at tilsvarende ikke skal skje igjen</t>
  </si>
  <si>
    <t>FOR-2016-10-28-1250 §8</t>
  </si>
  <si>
    <t>7.2.1</t>
  </si>
  <si>
    <t>Enheten gjennomgår avviksmeldinger regelmessig</t>
  </si>
  <si>
    <t>7.2.2</t>
  </si>
  <si>
    <t>Enheten gjennomgår vedtaksbruk, inkludert bruk av tvang, minst hver 6. måned
Enheten gjennomgår vedtak/skademeldinger ihht Psyk. Helsevernloven 1 gang per år</t>
  </si>
  <si>
    <t>7.2.3</t>
  </si>
  <si>
    <t>7.3</t>
  </si>
  <si>
    <t>Samarbeid</t>
  </si>
  <si>
    <t>7.3.1</t>
  </si>
  <si>
    <t>Det finnes retningslinjer om samarbeid og kommunikasjon med</t>
  </si>
  <si>
    <t>7.3.1.1</t>
  </si>
  <si>
    <t>7.3.1.2</t>
  </si>
  <si>
    <t>ii) Skoler og PPT</t>
  </si>
  <si>
    <t>7.3.1.3</t>
  </si>
  <si>
    <t>iii) Barnevern</t>
  </si>
  <si>
    <t>7.3.1.4</t>
  </si>
  <si>
    <t>iv) Legevakt og psykiatrisk legevakt</t>
  </si>
  <si>
    <t>7.3.1.5</t>
  </si>
  <si>
    <t>v) Politi</t>
  </si>
  <si>
    <t>7.4</t>
  </si>
  <si>
    <t>IS 2640 kap 2.1</t>
  </si>
  <si>
    <t>IS 2640 kap. 2.3.</t>
  </si>
  <si>
    <t>IS 2640 kap. 3.1</t>
  </si>
  <si>
    <t>IS 2640 kap. 3.3.</t>
  </si>
  <si>
    <t>IS 2640 kap. 4.2.</t>
  </si>
  <si>
    <t>7.4.1</t>
  </si>
  <si>
    <t>FOR-2016-10-28-1250 § 7c og §9</t>
  </si>
  <si>
    <t>7.4.2</t>
  </si>
  <si>
    <t>FOR-2016-10-28-1250 7c</t>
  </si>
  <si>
    <t>IS-1511, LOV-1999-07-02-64 §4</t>
  </si>
  <si>
    <t>Det finnes prosedyre for kartlegging og vurdering av suicidrisiko (Dette er en "bør" i lovverket")</t>
  </si>
  <si>
    <t>7.4.3</t>
  </si>
  <si>
    <t>Det finnes prosedyre for håndtering av aggresjon og vold, og bruk av tvang</t>
  </si>
  <si>
    <t>7.4.4</t>
  </si>
  <si>
    <t>7.4.7</t>
  </si>
  <si>
    <t>7.4.9</t>
  </si>
  <si>
    <t>7.4.10</t>
  </si>
  <si>
    <t>Enheten har skriftlige informasjon for besøkende, med tydelige prosedyrer for å sikre hvor pårørende og venner kan oppholde seg</t>
  </si>
  <si>
    <t>Enheten har prosedyre for tilsyn og observasjon av pasienter  (står "bør" i veileder)</t>
  </si>
  <si>
    <t>IS 1511, FOR-2016-10-28-1250 §7c</t>
  </si>
  <si>
    <t>LOV-1999-07-02-62, § 4–6 og § 4–7, IS 1511</t>
  </si>
  <si>
    <t>7.4.11</t>
  </si>
  <si>
    <t>7.4.12</t>
  </si>
  <si>
    <t>Enheten har rømningsprosedyre og rømningsprotokoll</t>
  </si>
  <si>
    <t>7.4.13</t>
  </si>
  <si>
    <t>Enheten har en prosedyre for skjerming</t>
  </si>
  <si>
    <t>IS-1511, FOR-2016-10-28-1250 §7c</t>
  </si>
  <si>
    <t>7.4.14</t>
  </si>
  <si>
    <t>7.4.15</t>
  </si>
  <si>
    <t xml:space="preserve">Enheten har prosedyrer for håndtering av medisinske nød situasjoner. De inkluderer når det skal ringes 113 og når vakthavende lege skal tilkalles. </t>
  </si>
  <si>
    <t>LOV-1999-07-02-61 §3-1, FOR-2016-10-28-1250 §7c</t>
  </si>
  <si>
    <t>Enheten har prosedyre for å ivareta mindreårige som pårørende (eks. søsken)</t>
  </si>
  <si>
    <t>LOV-1999-07-02-64, kap. 2 §10a), IS 5/ 2010 kap.2, IS-2640</t>
  </si>
  <si>
    <t>Enheten har prosedyre for hvordan forebygge seksuelle overgrep og vold</t>
  </si>
  <si>
    <t>LOV-1999-07-02-61 §2.1 f)</t>
  </si>
  <si>
    <t>7.5</t>
  </si>
  <si>
    <t>Enhetens plass i det totale barne- og ungdomspsykiatrisk tilbudet i foretaket</t>
  </si>
  <si>
    <t>7.5.1</t>
  </si>
  <si>
    <t>7.5.2</t>
  </si>
  <si>
    <t>Enheten bidrar til evaluering av tjenesten som en integrert del av psykisk helsevern for barn og unge</t>
  </si>
  <si>
    <t>7.6</t>
  </si>
  <si>
    <t>HMS</t>
  </si>
  <si>
    <t>7.6.1</t>
  </si>
  <si>
    <t>FOR-1996-12-06-1127</t>
  </si>
  <si>
    <t>7.6.2</t>
  </si>
  <si>
    <t>Lederen får tydelige forventninger om resultatmål fra sin overordnet.</t>
  </si>
  <si>
    <t>7.6.4</t>
  </si>
  <si>
    <t>LOV-1999-07-02-61 §2.2., LOV-1999-07-02-64 §17, LOV-1984-03-30-15 §3, FOR-2016-10-28-1250 § 6g), FOR-2016-10-28-1250 §8</t>
  </si>
  <si>
    <t>7.6.5</t>
  </si>
  <si>
    <t>Enheten har årlig revisjon av HMS - handlingsplaner</t>
  </si>
  <si>
    <t>7.6.6</t>
  </si>
  <si>
    <t>Enheten har utarbeidet et årshjul som viser årlige aktiviteter og oppgaver</t>
  </si>
  <si>
    <t>7.6.7</t>
  </si>
  <si>
    <t>FOR-2005-10-11-1196 §4</t>
  </si>
  <si>
    <t>Enheten har en miljøprofil som vises blant annet i kildesortering av ikke-farlig avfall</t>
  </si>
  <si>
    <t>LOVVERK</t>
  </si>
  <si>
    <t xml:space="preserve">Lov om helseforetak </t>
  </si>
  <si>
    <t>LOV-2001-06-15-93</t>
  </si>
  <si>
    <t>Lov om etablering og gjennomføring av psykisk helsevern</t>
  </si>
  <si>
    <t>LOV-1999-07-02-62</t>
  </si>
  <si>
    <t>Forskrift om etablering og gjennomføring av psykisk helsevern</t>
  </si>
  <si>
    <t>FOR-2011-12-16-1258</t>
  </si>
  <si>
    <t>Lov om pasient og brukerrettigheter</t>
  </si>
  <si>
    <t>LOV-1999-07-02-63</t>
  </si>
  <si>
    <t>Lov om spesialisthelsetjenesten</t>
  </si>
  <si>
    <t>LOV-1999-07-02-61</t>
  </si>
  <si>
    <t>Forskrift om barns opphold i helseinstitusjon</t>
  </si>
  <si>
    <t>FOR-2016-09-12-1056</t>
  </si>
  <si>
    <t>Byggteknisk Forskrift</t>
  </si>
  <si>
    <t>Lov om helsepersonell</t>
  </si>
  <si>
    <t>LOV-1999-07-02-64</t>
  </si>
  <si>
    <t>Lov om statlig tilsyn med helse- og omsorgstjenesten m.m. (helsetilsynsloven)</t>
  </si>
  <si>
    <t>LOV-1984-03-30-15</t>
  </si>
  <si>
    <t xml:space="preserve">Forskrift om ledelse og kvalitetsforbedring  i helse- og omsorgstjenesten </t>
  </si>
  <si>
    <t>FOR-2016-10-28-1250</t>
  </si>
  <si>
    <t>Forskrift om systematisk helse-, miljø- og sikkerhetsarbeid i virksomheter (Internkontrollforskriften)</t>
  </si>
  <si>
    <t>Forskrift om pasienters, ledsageres og pårørendes rett til dekning av utgifter ved reise til helsetjenester (pasientreiseforskriften)</t>
  </si>
  <si>
    <t>FOR-2015-06-25-793</t>
  </si>
  <si>
    <t>Forskrift om brannforebygging</t>
  </si>
  <si>
    <t>Forskrift om håndtering av medisinsk utstyr</t>
  </si>
  <si>
    <t>Veileder om kommunikasjon via tolk for ledere og personell i helse- og omsorgstjenestene</t>
  </si>
  <si>
    <t>IS1924</t>
  </si>
  <si>
    <t>Veileder om pårørende i helse- og omsorgstjenesten</t>
  </si>
  <si>
    <t>IS-2587</t>
  </si>
  <si>
    <t>Rundskriv Barn som pårørende</t>
  </si>
  <si>
    <t>IS 5/2010</t>
  </si>
  <si>
    <t>Samarbeid mellom barneverntjenester og psykiske helsetjenester til barnets beste</t>
  </si>
  <si>
    <t>IS-11/2015</t>
  </si>
  <si>
    <t>Forskrift om spesialistutdanning og spesialistgodkjenning for leger og tannleger (spesialistforskriften)</t>
  </si>
  <si>
    <t>FOR-2016-12-08-1482</t>
  </si>
  <si>
    <t>Lov om grunnskolen og den videregående opplæringa</t>
  </si>
  <si>
    <t>LOV-1998-07-17-61</t>
  </si>
  <si>
    <t>Arbeidsplassforskriften</t>
  </si>
  <si>
    <t>FOR-2011-12-06-1356</t>
  </si>
  <si>
    <t>Forskrift om legemiddelhåndtering for virksomheter og helsepersonell som yter helsehjelp</t>
  </si>
  <si>
    <t>Pakkeforløp for utredning og behandling i psykisk helsevern, barn og unge</t>
  </si>
  <si>
    <t>Nasjonal faglig retningslinje for forebygging av selvmord i psykisk helsevern</t>
  </si>
  <si>
    <t>IS 1511</t>
  </si>
  <si>
    <t>Definisjonskatalog - Styringsparametre og nasjonale kvalitetsindikatorer medisin og helsefag HSØ RHF 2015</t>
  </si>
  <si>
    <t>HSØ RHF 2015</t>
  </si>
  <si>
    <t>Rett til opplæring i barnevern- og helseinstitusjon, og i hjemmet ved langvarig sykdom Udir-6-2014</t>
  </si>
  <si>
    <t>Udir 6-2014</t>
  </si>
  <si>
    <t>Forskrift om smittefarlig avfall fra helsetjeneste og dyrehelsetjeneste</t>
  </si>
  <si>
    <t>FOR-2005-10-11-1196</t>
  </si>
  <si>
    <t xml:space="preserve">Enheten er innredet for å ta imot barn og ungdom (Eks: bevisste fargevalg, tekstiler, møbler osv. tilpasset barn og unges behov) </t>
  </si>
  <si>
    <t>Utfyllende beskrivelse/ kommentar</t>
  </si>
  <si>
    <t xml:space="preserve">Det er mulig å kjøre helt frem til døra i en akutt situasjon </t>
  </si>
  <si>
    <t>Det er reserverte parkeringsplasser helt nærme inngangen for pårørende i forbindelse med akutte situasjoner</t>
  </si>
  <si>
    <t xml:space="preserve">Inngangen er tydelig merket - det er lett å finne frem </t>
  </si>
  <si>
    <t>Ansatte med behandlingsoppgaver foretar unntaksvis rengjøring</t>
  </si>
  <si>
    <t>For eksempel. v/ hærverk</t>
  </si>
  <si>
    <t>Enheten oppfyller forsvarlige hygienestandarder</t>
  </si>
  <si>
    <t xml:space="preserve">iv) uten risikoelementer for pasienten og ansatte </t>
  </si>
  <si>
    <t xml:space="preserve">Enheten kan tilby overnatting for min. én pårørende for alle under 18 år </t>
  </si>
  <si>
    <t xml:space="preserve">Lokalene legges til rette for at journalforskriftene overholdes. Ingen taushetsbelagt opplysning er synlig, journalmateriale holdes i låste arkivskap, med mer . </t>
  </si>
  <si>
    <t>1.1.24</t>
  </si>
  <si>
    <t>Legemidler oppbevares forsvarlig og utilgjengelig for uvedkommende.</t>
  </si>
  <si>
    <t>Innganger/utganger er slik at ansatte kan se hvem som kommer og går. Hvis nødvendig brukes kameraovervåking.</t>
  </si>
  <si>
    <t xml:space="preserve">Utforming av miljøet </t>
  </si>
  <si>
    <t xml:space="preserve">Ved behov for tett oppfølging og intervensjon, er bemanningsfaktor inntil 3:1. </t>
  </si>
  <si>
    <t xml:space="preserve">Nattevaktdekning er minimum 3 ansatte per 10 senger. Det må være minimum 2 våkne nattevakter. </t>
  </si>
  <si>
    <t>Ansvarshavende miljøterapeut kan (i leders fravær) innkalle ekstra ressurser v/ sykdom/ i nødsituasjoner (på dag og kveld og  natt)</t>
  </si>
  <si>
    <t xml:space="preserve">Minimum 85 % av faste ansatte på dag- og kveldsvaktene har heltidsstillinger </t>
  </si>
  <si>
    <t>Alle ekstravakter får opplæringsvakter.</t>
  </si>
  <si>
    <t xml:space="preserve">Enheten har tilgang til utpekte forløpskoordinatorer med delegert ansvar for og myndighet til å sikre sammenhengende pasientforløp og oppfølging uten unødig ventetid </t>
  </si>
  <si>
    <t xml:space="preserve">Vaktsystemet  inkluderer vedtaksansvarlige. De skal kunne stille opp ved enheten i løpet av 30 minutter. Informasjon om vaktansvarlige er lett tilgjengelig på vaktrommet.
</t>
  </si>
  <si>
    <t>Standarden må drøftes ut fra hva som er gjeldende føringer, om hvordan responstid skal forstås. Kanskje må responstid på vakthavende og vakt med vedtaksmulighet skilles? fint om det kan klargjøre hva som menes</t>
  </si>
  <si>
    <t xml:space="preserve">Det er oppdaterte stillingsbeskrivelser for alle stillinger </t>
  </si>
  <si>
    <t xml:space="preserve">Med oppdatert menes at formuleringene har blitt kontrollert årlig ved enheten for at de er fortsatt aktuelt     </t>
  </si>
  <si>
    <t xml:space="preserve">Enheten har en opplæringsplan / plan for kompetanseutvikling som inkluderer budsjettkonsekvenser som periodiseres. Opplæringsbehov vurderes årlig og kompetanseplan oppdateres årlig. </t>
  </si>
  <si>
    <t>2.3.6</t>
  </si>
  <si>
    <t>Betingelser for å beholde godkjente utdanningsstillinger for LiS og psykologer</t>
  </si>
  <si>
    <t>Det skal komme en helhetlig opplæringsmanual i hvordan man kan forstå, forebygge og håndtere aggresjon- og voldsproblematikk i psykisk helsevern i 2019 (MAP).</t>
  </si>
  <si>
    <t xml:space="preserve">LOV-1999-07-02-61 §3-10, FOR-2016-10-28-1250 §7b) </t>
  </si>
  <si>
    <t xml:space="preserve">FOR-2016-10-28-1250 §7b), FOR-2013-11-29-1373 §8 (gjelder medisinsk utstyr) </t>
  </si>
  <si>
    <t>Forskriften sier; Personalet må ha kunnskap om barns utvikling og behov, og informere og veilede foreldre om barns mulige reaksjoner i forbindelse med sykdommen og institusjonsoppholdet</t>
  </si>
  <si>
    <t>Opplæring i bruker- og pårørende medvirkning</t>
  </si>
  <si>
    <t xml:space="preserve">Kompetanse på involvering og støtte til pårørende. </t>
  </si>
  <si>
    <t xml:space="preserve">FOR-2016-10-28-1250 §7b) </t>
  </si>
  <si>
    <t xml:space="preserve">Det finnes rutiner for innføring av nye leger i vaktlaget. Praksis er nedskrevet og utdelt før første vakt. </t>
  </si>
  <si>
    <t>Ansatte i utdanningsstillinger får dekket sine krav om opplæring og veiledning</t>
  </si>
  <si>
    <t>LOV-1999-07-02-64, Kap 4, § 20a), LOV-1999-07-02-61 §3-17 Disse paragrafer gjelder politiattest</t>
  </si>
  <si>
    <t xml:space="preserve"> Ved presisering av at HR gjør dette er meningen å sikre at klinikerne kan prioritere sin tid til behandlings relaterte oppgaver </t>
  </si>
  <si>
    <t>For eksempel er det ikke god praksis at vikar for en gravid ansatt ikke er på plass ved termin.</t>
  </si>
  <si>
    <t xml:space="preserve">God praksis inkluderer «fotfølging» av en kollega på første dag, med innføring i holdningene nødvendig for en behandlingsfremmende kultur </t>
  </si>
  <si>
    <t>Alle ansatte får en introduksjonspakke og gjennomgang av driften ved enheten før de tar ansvar for behandling.</t>
  </si>
  <si>
    <t>Dette er en MÅ i pakkeforløpet</t>
  </si>
  <si>
    <t>IS 2640 kap. 3.2; FOR- 2011-11-18-1115 § 8 og § 11</t>
  </si>
  <si>
    <t>Når en vurderingssamtale ikke fører til innleggelse, blir begrunnelsen gitt til henvisende instans, pasienten og pårørende med anbefalinger/ råd for annen aktuell behandling eller oppfølging.</t>
  </si>
  <si>
    <t xml:space="preserve">Avvikssystemet ved enheten brukes for å registrere eventuelle forsinkelser i håndtering av akutte og øyeblikkelig hjelp henvendelser. </t>
  </si>
  <si>
    <t xml:space="preserve">Enheten benytter standardiserte metoder for å måle effekt av behandling på symptomnivå, funksjonsnivå og livskvalitet som minimum (jfr. kravene i pakkeforløp). </t>
  </si>
  <si>
    <t xml:space="preserve">De involverte instansene kartlegges innen slutten av første virkedag. </t>
  </si>
  <si>
    <t xml:space="preserve"> IS-2640, kap. 3.2</t>
  </si>
  <si>
    <t>sosionom, psykolog og/eller annet støttepersonell  trenger ikke være ansatt på enheten, men tilgjengelig ved helseinstitusjonen.</t>
  </si>
  <si>
    <t>Når foresatte er separert/ skilt bistår enheten til at den med daglig omsorg overholder sin plikt til å holde den andre med ansvar orientert om behandlingen til pasienten.</t>
  </si>
  <si>
    <t>Om ungdommen er under Barnevernets omsorg, inkludert som fosterbarn, skal enheten bistå barnevern ved behov å sikre at ev. andre med foreldreansvar for den orientering om behandling de har krav på.</t>
  </si>
  <si>
    <t xml:space="preserve">Ved overføring til annen enhet inviteres mottakende tjeneste til felles samarbeidsmøter </t>
  </si>
  <si>
    <t xml:space="preserve">Ved avslutning av behandling måles pas. og pårørendes brukertilfredshet med standardiserte metoder </t>
  </si>
  <si>
    <t>HSØ RHF 2015, IS 2640; LOV-1999-07-02-64 §45a)</t>
  </si>
  <si>
    <t>Epikrisen er sendt ut til fastlege og henviser innen 7 dager / lovpålagte frister med mindre pasienten motsetter seg det</t>
  </si>
  <si>
    <t xml:space="preserve">Epikrisen inneholder aktuell medisinering og indikasjon og fremtidig forventning om behov for medisinering </t>
  </si>
  <si>
    <t>Det er strukturert bruk av tid på kveldene og i helgene som tar utgangspunkt i pasientene som er innlagt til enhver tid. Miljøterapien evalueres regelmessig slik at pasientene opplever at deres feedback er betydningsfull.</t>
  </si>
  <si>
    <t>Med særlig korte innleggelser blir det nok med en orientering om antatt akse I diagnose med mulige differensielle diagnoser, samt antatt utløsende faktorer, og sårbarhets faktorer og opprettholdende faktorer.</t>
  </si>
  <si>
    <t>Kopi av utredningsplaner gis pasient og/ eller pårørende og fastlege så sant ikke pasient motsetter seg dette</t>
  </si>
  <si>
    <t>Alle pasienter vurderes ift behov om IP og vurderingen er journalført. Konklusjoner og oppdatering av status i IP inkluderes i epikrisen, inkludert ansvar for tiltak. Vurderingen skjer i samarbeid med pasienten og oppfølgende instans.</t>
  </si>
  <si>
    <t>Kommunen står for koordineringen av planen, mens enheten må vurdere om det er behov.</t>
  </si>
  <si>
    <t xml:space="preserve">Det lages behandlingsplaner i samarbeid med pasienten og hvis mulig med pårørende. Hvis det ikke skjer i samarbeid med pasienter eller pårørende er grunnen journalført. </t>
  </si>
  <si>
    <t xml:space="preserve">Sikkerhetsplan/kriseplan er utviklet i samarbeid med pasienten og om mulig med pårørende. Den er tilgjenglig skriftlig for å ta med ved utskriving </t>
  </si>
  <si>
    <t>Her menes opplysning som kan komme til nytte i praktisk håndtering av situasjoner som kan oppstå når pasienten ikke er ved enheten, for eksempel tlf til legevakt, kontakt person ved poliklinikken, o.l.</t>
  </si>
  <si>
    <t xml:space="preserve">Mestringsplan er utviklet i samarbeid med pasienten, når det er mulig </t>
  </si>
  <si>
    <t>Hensikten med de planer er å fungere som en påminnelse om egne mestringsteknikker som kan vise seg relevant, lignende DBTs minnekort</t>
  </si>
  <si>
    <t xml:space="preserve">Pasientene kan følge sin videregående opplæring. Det ordnes i samarbeid med elevens skole, for eksempel: spesifikke lærebøker, interaktivt utstyr og lignende </t>
  </si>
  <si>
    <t>Skole ved opphold over tid (over 5 døgn)</t>
  </si>
  <si>
    <t xml:space="preserve">Pasientene får dekket sine krav til obligatorisk skole. Det reguleres i en tydelig samarbeidsavtale mellom Helseforetak og Fylkeskommunen om opplæring under opphold i spesialist helsetjenesten. </t>
  </si>
  <si>
    <t>Hvis opptaksområde er større enn en Fylkeskommune bør avtalen gjelder hele opptaksområde</t>
  </si>
  <si>
    <t xml:space="preserve">Lærerne kartlegger hver pasients opplæringsbehov og lager en opplæringsplan i samarbeid med hjemskolen. Aktuelle momenter er trukket med i IP </t>
  </si>
  <si>
    <t xml:space="preserve">Lærerne deltar på teammøter </t>
  </si>
  <si>
    <t xml:space="preserve">Pasienter kan gjennomføre eksamener på enheten </t>
  </si>
  <si>
    <t xml:space="preserve">Pasientansvarlig ved poliklinikken er som hovedregel tilgjengelig (evt på skype/telefonmøte eller lignende) under oppsummerende behandlingsmøter og avslutningsmøtet der planlegging av videre tiltak /behandling er tema. Dersom pasientansvarlig ikke kan være tilstede, blir poliklinikken informert. </t>
  </si>
  <si>
    <r>
      <t xml:space="preserve">Det finnes </t>
    </r>
    <r>
      <rPr>
        <sz val="10"/>
        <color theme="1"/>
        <rFont val="Cambria"/>
        <family val="1"/>
        <scheme val="major"/>
      </rPr>
      <t>eget rom for måltider</t>
    </r>
  </si>
  <si>
    <r>
      <t>iii) med eget toalett, vask og dusj</t>
    </r>
    <r>
      <rPr>
        <sz val="10"/>
        <color rgb="FFFF0000"/>
        <rFont val="Cambria"/>
        <family val="1"/>
        <scheme val="major"/>
      </rPr>
      <t xml:space="preserve"> </t>
    </r>
  </si>
  <si>
    <r>
      <t>Enheten har tilgang til øremerket</t>
    </r>
    <r>
      <rPr>
        <sz val="10"/>
        <color rgb="FFFF0000"/>
        <rFont val="Cambria"/>
        <family val="1"/>
        <scheme val="major"/>
      </rPr>
      <t xml:space="preserve"> </t>
    </r>
    <r>
      <rPr>
        <sz val="10"/>
        <color rgb="FF000000"/>
        <rFont val="Cambria"/>
        <family val="1"/>
        <scheme val="major"/>
      </rPr>
      <t xml:space="preserve">undersøkelsesrom for akutte medisinske / somatiske intervensjoner </t>
    </r>
  </si>
  <si>
    <r>
      <t>Barnekonvensjonen art. 16</t>
    </r>
    <r>
      <rPr>
        <sz val="10"/>
        <color rgb="FFFF0000"/>
        <rFont val="Cambria"/>
        <family val="1"/>
        <scheme val="major"/>
      </rPr>
      <t xml:space="preserve"> </t>
    </r>
  </si>
  <si>
    <r>
      <t>Det er minimum to sykepleiere/vernepleiere på dagvakt- og kveldsvakter, og en på nattevakt for å sikre forsvarlig medisinering.</t>
    </r>
    <r>
      <rPr>
        <sz val="10"/>
        <color rgb="FFFF0000"/>
        <rFont val="Cambria"/>
        <family val="1"/>
        <scheme val="major"/>
      </rPr>
      <t xml:space="preserve"> </t>
    </r>
  </si>
  <si>
    <r>
      <t xml:space="preserve">Adminstrativt personale bidrar til driften av enheten på en slik måte at enhetens klinikere i minst mulig grad må sette av arbeidstid til administrative oppgaver </t>
    </r>
    <r>
      <rPr>
        <i/>
        <sz val="10"/>
        <rFont val="Cambria"/>
        <family val="1"/>
        <scheme val="major"/>
      </rPr>
      <t xml:space="preserve">eller </t>
    </r>
    <r>
      <rPr>
        <sz val="10"/>
        <rFont val="Cambria"/>
        <family val="1"/>
        <scheme val="major"/>
      </rPr>
      <t>dekker behovet for administrative tjenester for klinikker </t>
    </r>
  </si>
  <si>
    <r>
      <t xml:space="preserve"> Utgifter til obligatorisk utdanning dekkes etter ev. fratrekk av DnLs eller NPFs sine bidrag</t>
    </r>
    <r>
      <rPr>
        <sz val="10"/>
        <color rgb="FF1F497D"/>
        <rFont val="Cambria"/>
        <family val="1"/>
        <scheme val="major"/>
      </rPr>
      <t xml:space="preserve"> </t>
    </r>
  </si>
  <si>
    <r>
      <t>HLR for alle ansatte årlig</t>
    </r>
    <r>
      <rPr>
        <sz val="10"/>
        <color rgb="FFFF0000"/>
        <rFont val="Cambria"/>
        <family val="1"/>
        <scheme val="major"/>
      </rPr>
      <t xml:space="preserve"> </t>
    </r>
  </si>
  <si>
    <r>
      <t>HR bidrar til at alle søkere er sjekket opp mot autorisasjon i helseregister og har en gjeldende vandelsattest før oppstart.</t>
    </r>
    <r>
      <rPr>
        <sz val="10"/>
        <color theme="3" tint="0.39997558519241921"/>
        <rFont val="Cambria"/>
        <family val="1"/>
        <scheme val="major"/>
      </rPr>
      <t xml:space="preserve"> </t>
    </r>
    <r>
      <rPr>
        <sz val="11"/>
        <color rgb="FFFF0000"/>
        <rFont val="Cambria"/>
        <family val="1"/>
        <scheme val="major"/>
      </rPr>
      <t/>
    </r>
  </si>
  <si>
    <r>
      <t xml:space="preserve">Enheten har skriftlige kriterier for </t>
    </r>
    <r>
      <rPr>
        <sz val="10"/>
        <color theme="1"/>
        <rFont val="Cambria"/>
        <family val="1"/>
        <scheme val="major"/>
      </rPr>
      <t>øyeblikkelig hjelp</t>
    </r>
    <r>
      <rPr>
        <sz val="10"/>
        <color rgb="FF4472C4"/>
        <rFont val="Cambria"/>
        <family val="1"/>
        <scheme val="major"/>
      </rPr>
      <t xml:space="preserve"> </t>
    </r>
    <r>
      <rPr>
        <sz val="10"/>
        <color rgb="FF000000"/>
        <rFont val="Cambria"/>
        <family val="1"/>
        <scheme val="major"/>
      </rPr>
      <t xml:space="preserve">innleggelser på akuttenheten. </t>
    </r>
  </si>
  <si>
    <r>
      <t xml:space="preserve">Pasienten og pårørende blir informert om diagnoser på alle seks akser før utskrivelse </t>
    </r>
    <r>
      <rPr>
        <sz val="10"/>
        <color theme="3" tint="0.39997558519241921"/>
        <rFont val="Cambria"/>
        <family val="1"/>
        <scheme val="major"/>
      </rPr>
      <t xml:space="preserve"> </t>
    </r>
  </si>
  <si>
    <r>
      <t>Blodprøver kan tas ved enheten</t>
    </r>
    <r>
      <rPr>
        <sz val="10"/>
        <color rgb="FFFF0000"/>
        <rFont val="Cambria"/>
        <family val="1"/>
        <scheme val="major"/>
      </rPr>
      <t xml:space="preserve"> </t>
    </r>
  </si>
  <si>
    <t>2.4</t>
  </si>
  <si>
    <t xml:space="preserve">På nettsiden til enheten står det telefonnummer til forløpskoordinatorene for de ulike pakkeforløpene </t>
  </si>
  <si>
    <t xml:space="preserve">Pasienter og pårørende gis en tilpasset skriftlig og muntlig informasjon om følgende temaer; </t>
  </si>
  <si>
    <t>vii) Enhetens tilbud til pårørende under innleggelse (eks tilbud om kontakt med psykolog, sosionom, annet støttepersonell)</t>
  </si>
  <si>
    <t xml:space="preserve">i) Rutiner og tilbud i avdelingen (hva tilbudet innebærer, hvordan pasienten deltar, struktur på dagene, husregler osv.) </t>
  </si>
  <si>
    <t>Orienteringen om tilbudet bidrar til at de får en forståelse for hensikten med flerfaglighet, team sammensetning og behandlingsmøter</t>
  </si>
  <si>
    <t xml:space="preserve">ii) retten til fornyet vurdering av sin helsetilstand via allmennlege </t>
  </si>
  <si>
    <t xml:space="preserve">Dette gjelder behandlings innhold og ikke om tvangsinnleggelse var aktuelt. Ut fra målet for en akuttenhet anses dette punktet kun aktuelt for de som er innlagt over tid. </t>
  </si>
  <si>
    <t>Enheten skal ha rutiner for skjerming av opplysning som pasienten ikke skal få innsyn i. Pasienten skal få en orientering om grunnlaget for slik skjerming, og de aktuelle prinsipper inkluderes i denne orienteringen til pasienten</t>
  </si>
  <si>
    <t xml:space="preserve"> iii) hvordan pasienten kan få innsyn i egen journal, inkludert rutiner for å lese elektronisk journal </t>
  </si>
  <si>
    <t>vi) hvordan de kan kontakte brukerorganisasjoner, eller andre aktuelle instanser som barneombudet, pasientombudet og sivilombudsmannen</t>
  </si>
  <si>
    <t>viii) at det regionale helseforetaket i barnets bostedsregion dekker reiseutgifter for pårørende ledsager i forbindelse med innleggelse og utskriving, når de tilkalles institusjonen, og 1 g i uken ved innleggelse utover 14 dager</t>
  </si>
  <si>
    <t>5.2.2</t>
  </si>
  <si>
    <t xml:space="preserve">Ansatte bruker navneskilt </t>
  </si>
  <si>
    <t>Det er ikke godt nok med bilde og navn på et kort hengende fra livet. Det skal være på øye høyder.</t>
  </si>
  <si>
    <t xml:space="preserve">Samtykke og informasjon om medisinering er innhentet og notert i journalen. </t>
  </si>
  <si>
    <t>Det er ikke nok med innhenting av en generell samtykke. Det optimalt er at pasienter gis et valg mellom tilnærmingene med orientering om deres sterke og svake sider.</t>
  </si>
  <si>
    <t xml:space="preserve">Når pasientene ikke er samtykkekompetent blir deres synspunkter innhentet, notert og ivaretatt i tråd med lovverket. </t>
  </si>
  <si>
    <t>Innleggelse etter PHL Se ellers pkt 5.2 som omhandler informasjon gitt til pasienter og pårørende</t>
  </si>
  <si>
    <t xml:space="preserve">Alle pas. legges inn etter PHL. Innleggelse etter PHL §3-2/3-3: her er det frist for vurdering innen 24t.  Journal skal føres uten unødig opphold/snarest. </t>
  </si>
  <si>
    <t>6.2.5</t>
  </si>
  <si>
    <t xml:space="preserve">Enheten har raskt tilgang til tolk. Familiemedlemmer (eks. foresatt/ søsken) eller personale brukes ikke utenom nødsituasjoner </t>
  </si>
  <si>
    <t>I informasjonen som utgis kommer det tydelig frem at pasienter eller pårørende ikke blir diskriminert, eller behandlet kompromitterende, hvis de klager</t>
  </si>
  <si>
    <t xml:space="preserve">Informasjon om klageretten til enhetsleder og vedtaksansvarlig formidles skriftlig og muntlig til pasienter og pårørende </t>
  </si>
  <si>
    <t xml:space="preserve">Enheten har retningslinje for protokollføring av tvangsvedtak. </t>
  </si>
  <si>
    <t>LOV-1999-07-02-64 §33</t>
  </si>
  <si>
    <t xml:space="preserve">Enheten har retningslinje for hvordan praktisere opplysningsplikten til barnevernstjenesten, og ansatte har kjennskap til denne. </t>
  </si>
  <si>
    <t>Det finnes flere kodeverk. Se Direktorat for e-helse. Med prosedyrekoder menes koding av hvilke tjenester som er utført (NCMP)</t>
  </si>
  <si>
    <t xml:space="preserve">Enheten har et velfungerende IT system for tilstandskoding, prosedyrekoding og pakkeforløpskoding </t>
  </si>
  <si>
    <t xml:space="preserve">Vurderinger fra pasienter og pårørende innhentes underveis i behandling og brukes ved utvikling av tjenestetilbudet på systemnivå. Eks. v/  bruk av brukerfornøydhetsskjema. </t>
  </si>
  <si>
    <t xml:space="preserve">Med systemnivå menes klinisk virksomhetsstyring. Brukerfornøydhet kan f.eks gjelde opplevelse av familiearbeid. </t>
  </si>
  <si>
    <t>Virksomhetens medarbeidere medvirker i kvalitetsforbedring slik at samlet kunnskap og erfaring utnyttes</t>
  </si>
  <si>
    <t xml:space="preserve">Enheten benytter innhentede resultatmål fra behandling (eks; symptom, funksjon og livskvalitet) for å evaluere og formidle sin behandlingspraksis. </t>
  </si>
  <si>
    <t>Det spørres om enheten faktisk studerer tallene som innhentes, f.eks om pasienters symptom, funksjon og livskvalitet jmf. pakkeforløp og område 3 og formidler dette internt eller eksternt.</t>
  </si>
  <si>
    <t xml:space="preserve">Alvorlige hendelser er ikke nødvendigvis et avvik. </t>
  </si>
  <si>
    <t xml:space="preserve">Enheten har tilgang på mal for 1.gangs samtale som ivaretar "bør - anbefalingene" i pakkeforløpet </t>
  </si>
  <si>
    <t xml:space="preserve">Enheten har tilgang på en mal for basis utredning som ivaretar "bør - anbefalingene" i pakkeforløpet </t>
  </si>
  <si>
    <t xml:space="preserve">Enheten har tilgang på en mal for vurdering og beslutning om videre oppfølging etter basis utredning som ivaretar "bør - anbefalingene" i pakkeforløpet </t>
  </si>
  <si>
    <t xml:space="preserve">Enheten har tilgang på en mal for utvidet utredning som ivaretar "bør - anbefalingene" i pakkeforløpet </t>
  </si>
  <si>
    <t>Enheten har tilgang på en mal for behandlingsplan som ivaretar "bør-anbefalingene" i pakkeforløpet</t>
  </si>
  <si>
    <t>Enheten har tilgang på en mal for evalueringsmøter som ivaretar "bør-anbefalingene" i pakkeforløpet</t>
  </si>
  <si>
    <t>Enheten har tilgang på en mal for epikrise som ivaretar "bør-anbefalingene" i pakkeforløpet</t>
  </si>
  <si>
    <t xml:space="preserve">Nye prosedyrer sirkuleres og er lett tilgjengelige </t>
  </si>
  <si>
    <t>Det finnes skriftlig prosedyre for utskriving</t>
  </si>
  <si>
    <t>Den inkluderer når pasienten skriver seg selv ut</t>
  </si>
  <si>
    <t>Det finnes prosedyre for opplæring i kartlegging og vurdering av suicidrisiko</t>
  </si>
  <si>
    <t xml:space="preserve">Det finnes retningslinjer om bruk av legemidler for rask sedering </t>
  </si>
  <si>
    <t>Det finnes prosedyrer for bruk av mobiltelefoner og internett</t>
  </si>
  <si>
    <t xml:space="preserve">Enheten har prosedyre for gjennomgang og oppbevaring av private klær og eiendeler med formål om å sikre at pasienter ikke har med seg gjenstander som ikke skal oppbevares fritt i avdelingen </t>
  </si>
  <si>
    <t>Med skjerming menes tiltak som innebærer at en pasient holdes helt eller delvis atskilt fra medpasienter og fra personell som ikke deltar i undersøkelse og behandling av og omsorg for pasienten. Tiltaket iverksettes av behandlingsmessige hensyn eller for å ivareta hensynet til andre pasienter.</t>
  </si>
  <si>
    <t xml:space="preserve">Enheten har skriftlige prosedyrer for vurdering av utgangsstatus, permisjon og overflytting mellom ulike enheter </t>
  </si>
  <si>
    <t>Prosedyre bør inkludere bevissthet rundt overgrep mellom både pasient/ pasient og ansatt/ pasient</t>
  </si>
  <si>
    <t xml:space="preserve">Enheten har en strategi for definering og håndtering av risikosituasjoner og deler lærdommen med aktuelle samarbeidspartnere. </t>
  </si>
  <si>
    <t>Enheten har et dokumentert system for systematisk arbeid for kvalitetsforbedring og pasientsikkerhet. Dette gjelder planlegging, gjennomføring, evaluering og korrigering av virksomhetens aktiviteter. Systemet gjennomgås årlig.</t>
  </si>
  <si>
    <t xml:space="preserve">Det finnes retningslinjer for håndtering av rusmiddelbruk og ruset person </t>
  </si>
  <si>
    <t>Enheten har et avvikssystem og et system for implementering av forbedringsarbeid i HMS"?</t>
  </si>
  <si>
    <t xml:space="preserve">Målbeskrivelse for enheten er tydelig og er i samsvar med helseforetakets forventninger </t>
  </si>
  <si>
    <t xml:space="preserve">Denne standarden trenger dialog mellom nivå i foretaket, men scores nivå 1 – og ikke 3, fordi enheten skal sikre at den er et tydelig dokument egnet for målstyring av enheten. </t>
  </si>
  <si>
    <t xml:space="preserve">FOR-2016-10-28-1250 §7c </t>
  </si>
  <si>
    <t xml:space="preserve">Enheten har en prosedyre for behandling av farlig avfall, inkl. smitteavfall </t>
  </si>
  <si>
    <t>Enheten gjennomfører rutinemessig HMS-kartlegging i vernerunde, som er i tråd med foretakets overordnede HMS-plan</t>
  </si>
  <si>
    <t>Maler, prosedyrer og protokoller</t>
  </si>
  <si>
    <t>Minimum én pårørende har adgang til gratis mat v/ overnatting og samvær store deler av døgnet, og ellers tilgang til å kjøpe mat til samme pris som personalet.</t>
  </si>
  <si>
    <t>Standard</t>
  </si>
  <si>
    <t>Antall</t>
  </si>
  <si>
    <t>Møtt</t>
  </si>
  <si>
    <t>Delvis møtt</t>
  </si>
  <si>
    <t>Ikke møtt</t>
  </si>
  <si>
    <t>Vet ikke</t>
  </si>
  <si>
    <t>% Møtt</t>
  </si>
  <si>
    <t>Nivå 1</t>
  </si>
  <si>
    <t>Nivå 2</t>
  </si>
  <si>
    <t>Nivå 3</t>
  </si>
  <si>
    <t>Total</t>
  </si>
  <si>
    <t>Ikke aktuelt</t>
  </si>
  <si>
    <t>Vurder tjenestene etter følgende kriterier: Sett inn i kolonne D "Enhetens skåre" selvevalueringskåre slik:  
2=Møtt, 1=Delvis møtt, 0=Ikke møtt, 7=Vet ikke, og 8=Ikke aktuelt.</t>
  </si>
  <si>
    <t>Venterom er lett tilgjengelige for pasienter, pårørende og besøkende</t>
  </si>
  <si>
    <t>NB: nøye gjennomgang av risiko momenter ved skjerming.- toalettlokk som kan fjernes
- mulige hengningspunkter
- andre gjenstander som kan skade om pasienten/ansatte faller på dem, osv.)</t>
  </si>
  <si>
    <t>Ansatte har adgang til et dedikert rom for pause, spising etc.</t>
  </si>
  <si>
    <t xml:space="preserve">Enheten har besøksrom (og oppholdsrom for pårørende), og dette er familievennlig med bl.a. leker. </t>
  </si>
  <si>
    <t xml:space="preserve"> Institusjonen skal være fysisk utformet og materielt utstyrt på en slik måte at kravet til forsvarlig helsehjelp kan ivaretas, jf. spesialisthelsetjenesteloven § 2-2. Er det uforsvarlig uten kamera? I personvernregelverket finner man mange generelle regler for hvilke plikter en virksomhet har når den behandler personopplysninger - slik som opptak fra kamera. Disse pliktene må alle som driver kameraovervåking sette seg inn i</t>
  </si>
  <si>
    <t xml:space="preserve">Det legges til rette for feedback fra ungdommene om kosttilbudet, og den benyttes i justering av kosttilbudet ved enheten. </t>
  </si>
  <si>
    <t>På noen enheter blir dette et nivå 3 standard fordi de har ingen påvirkningsmuligheter over maten som serveres, men i en tilpasset helsevesen bør det finnes slike muligheter og derfor er det plassert på nivå 2.)</t>
  </si>
  <si>
    <t>Til tross for at pasientene forventes å ha korte innleggelser skal de tas med på råd og komme med innspill. Det blir viktig for fremtidige pasienter å synliggjøre at enheten har en kultur hvor det som ungdommene sier har bidratt til hva enheten har gjort, for eksempel en tavle med «Du sa – vi gjorde».</t>
  </si>
  <si>
    <t>Enheten har minimum en psykologspesialist i barne- og ungdomspsykologi (med vedtakskompetanse)</t>
  </si>
  <si>
    <t>Enheten har en avtale som sikrer tilgjengelig ernæringsfysiologisk kompetanse</t>
  </si>
  <si>
    <r>
      <t>Enheten er kjent med og</t>
    </r>
    <r>
      <rPr>
        <sz val="10"/>
        <color rgb="FF4472C4"/>
        <rFont val="Cambria"/>
        <family val="1"/>
        <scheme val="major"/>
      </rPr>
      <t xml:space="preserve"> </t>
    </r>
    <r>
      <rPr>
        <sz val="10"/>
        <color theme="1"/>
        <rFont val="Cambria"/>
        <family val="1"/>
        <scheme val="major"/>
      </rPr>
      <t xml:space="preserve">har tilgang til farmasøytisk kompetanse ( RELIS, Nasjonalt kompetansenettverk for legemidler til barn, sykehusapotek, mfl.) </t>
    </r>
  </si>
  <si>
    <t xml:space="preserve">Enheten har opplæringsbudsjett som står i forhold til enhetens opplæringsplan </t>
  </si>
  <si>
    <t xml:space="preserve">Ikke-kliniske ansatte får generell opplæring som øker bevisstheten om psykisk helse
Dette inkluderer lærere, administrative ansatte, «husmødre» o.l. </t>
  </si>
  <si>
    <t xml:space="preserve">Alle ansatte får opplæring i elektroniske hjelpemidler som eHåndbok, EQS, eller lignende og hvor de finner oppdaterte opplysninger om lovverket og faglitteratur. </t>
  </si>
  <si>
    <t>Hensikten er at de alltid finner frem til siste oppdateringer, inkl. vant til å bruke lovdata.no.</t>
  </si>
  <si>
    <t xml:space="preserve">Lis får avsatt tid til fordypning i sin arbeidsplan. </t>
  </si>
  <si>
    <t>Kriteria for godkjenning som utdanningsinstitusjon i Serøs rapportering til Den norske legeforening</t>
  </si>
  <si>
    <t>Alle kliniske ansatte har mulighet for veiledning min. en gang pr måned, min. to timer pr mnd.</t>
  </si>
  <si>
    <t>Enhetsleder får veiledning/ konsultasjon/ supervisjon fra sin overordnede minst en gang pr måned, minst to timer pr mnd.</t>
  </si>
  <si>
    <t xml:space="preserve">I forbindelse med langtidsfravær eller svangerskapspermisjon handler ledelsen raskt for å sikre vikar. </t>
  </si>
  <si>
    <t>Når enheten har blandete funksjoner blir det viktig at innleggelseskriterier skiller mellom dekning av øyeblikkelig hjelp, akutte henvendelser og planlagte innleggelser.</t>
  </si>
  <si>
    <t xml:space="preserve">Ved innleggelse av pasienter som har samtykket til samhandling og er i behov av kommunale tjenester, må kommunen varsles innen 24 t (eller så snart det lar seg gjøre) </t>
  </si>
  <si>
    <t>Det øker sjansen for vellykket tilbakeføring om pasienten har klokkeslett for sitt første poliklinisk time etter utskriving før de drar fra enheten, og pasientansvarlig og enheten er forent om prioriterte behandlingsfokus fremover. Ved rask utskriving etter øyeblikkelighjelp innleggelse kan telefonisk kontakt vise seg eneste mulighet fremfor den mer ideelle tilstedeværelse på møtet.</t>
  </si>
  <si>
    <t>mottaksplikt for nærmere undersøkelse. Undersøkelsen vil i de fleste tilfeller måtte foretas av lege.</t>
  </si>
  <si>
    <t>Enheten har familiefokusert praksis som en del av sin behandling Familieterapi/tiltak</t>
  </si>
  <si>
    <t>Avgjøres ut fra vanlige krav til forsvarlighet i den konkrete situasjonen" Inkluderer familieterapi og/ eller tiltak med systemisk perspektiv (pasient inkluderes i familiearbeid)</t>
  </si>
  <si>
    <t>Utredningsplaner, behandlingsplaner og individuell plan (IP)*</t>
  </si>
  <si>
    <t>Det benyttes plan for basis (evt. utvidet utredning) i samarbeid med pasient/pårørende med 6 ukers tidsaspekt jf.. pakkeforløp</t>
  </si>
  <si>
    <t>Pasientene får kopi av planene (oppdatert IP hvis laget, behandlingsplan, sikkerhetsplan/kriseplan og evt. mestringsplan)</t>
  </si>
  <si>
    <t xml:space="preserve">Relevant dokumentasjon fra enhetens skole er ferdigstilt og inngår i epikrisen. </t>
  </si>
  <si>
    <t>Lærerne og enhetens helsepersonell hjelper pasienten med re integrering i hjemmeskolen</t>
  </si>
  <si>
    <t xml:space="preserve">Når pasientene ikke er samtykkekompetente blir pårørende sine synspunkter innhentet, notert og ivaretatt i tråd med lovverket </t>
  </si>
  <si>
    <t xml:space="preserve">(Helseirektoratet har fin brosjyre som kan printes ut)    </t>
  </si>
  <si>
    <t>Noe av dette er tatt opp i andre standarder. Her ramses de opp for å skåre rettigheter. Det vurderes om dette tilsynelatende dobbelføring skal fjernes ved neste evaluering av standardene</t>
  </si>
  <si>
    <t xml:space="preserve">Hvis enheten ikke har sendt inn en reviderthandlingsplan etter forrige KvIP besøk – eller fulgt opp revideringene, vil grunnene etterlyses og tiden prioriteres til drøfting av ev barrierene til å gjøre det. </t>
  </si>
  <si>
    <t xml:space="preserve">i) Poliklinikken </t>
  </si>
  <si>
    <t xml:space="preserve">En BUP akuttenhet kan ikke alltid vite hvor i et forløp de kommer inn (om de er første instans som "forlengede arm" etter ø-hjelp/ videre behandling er besluttet, eller en viktig instans flere ganger underveis i et pakkeforløp). Derfor inkluderes standarder som berører pakkeforløp krav, til tross for at det kan være litt tidlig å si hvordan pakkeforløpet vil berøre enhetene. </t>
  </si>
  <si>
    <t>Gammel kommentar; Punkt 4.2.2 om rutiner angå. legemiddel for rask sedering skiller seg fra det som etterlyses her. I tillegg til hvilke legemiddel som brukes trenges det retningslinjer om når slike legemiddelindusert rask sedering skal anvendes, ev. situasjoner når det ikke skal anvendes og sikkerhetsrutiner rundt anvendelse.</t>
  </si>
  <si>
    <t xml:space="preserve">Prosedyre for ransaking og vedtak om gjennomgang av rom og eiendeler er tydelige </t>
  </si>
  <si>
    <t>Enheten har prosedyrer for å hindre at uvedkommende kommer inn i enheten. Det finnes rutiner for å håndtere brudd på de, f.eks. når uvedkommende har kommet inn på enheten</t>
  </si>
  <si>
    <t>Evaluering
(skåre)</t>
  </si>
  <si>
    <t>Enhetens
kommentarer</t>
  </si>
  <si>
    <t>Besøksteamets
kommentarer</t>
  </si>
  <si>
    <t>Hvilke mål har dere hatt for forbedring når det gjelder miljø og fasiliteter siste året?</t>
  </si>
  <si>
    <t>Hva har dere oppnådd av forbedring når det gjelder miljø og fasiliteter det siste året?</t>
  </si>
  <si>
    <t>Hva har vært hindringene for forbedring når det gjelder miljø og fasiliteter siste året?</t>
  </si>
  <si>
    <t>Hvordan vil dere videreutvikle enheten når det gjelder miljø og fasiliteter fremover?</t>
  </si>
  <si>
    <t>Hvilke mål har dere hatt for forbedring når det gjelder bemanning og opplæring siste året?</t>
  </si>
  <si>
    <t>Hva har dere oppnådd av forbedring når det gjelder bemanning og opplæring det siste året?</t>
  </si>
  <si>
    <t>Hva har vært hindringene for forbedring når det gjelder bemanning og opplæring siste året?</t>
  </si>
  <si>
    <t>Hvordan vil dere videreutvikle enheten når det gjelder bemanning og opplæring fremover?</t>
  </si>
  <si>
    <t>Hvilke mål har dere hatt for forbedring når det gjelder innleggelse og utskrivelse siste året?</t>
  </si>
  <si>
    <t>Hva har dere oppnådd av forbedring når det gjelder innleggelse og utskrivelse det siste året?</t>
  </si>
  <si>
    <t>Hva har vært hindringene for forbedring når det gjelder innleggelse og utskrivelse siste året?</t>
  </si>
  <si>
    <t>Hvordan vil dere videreutvikle enheten når det gjelder innleggelse og utskrivelse fremover?</t>
  </si>
  <si>
    <t>Hvilke mål har dere hatt for forbedring når det gjelder behandling og omsorg siste året?</t>
  </si>
  <si>
    <t>Hva har dere oppnådd av forbedring når det gjelder behandling og omsorg det siste året?</t>
  </si>
  <si>
    <t>Hva har vært hindringene for forbedring når det gjelder behandling og omsorg siste året?</t>
  </si>
  <si>
    <t>Hvordan vil dere videreutvikle enheten når det gjelder behandling og omsorg fremover?</t>
  </si>
  <si>
    <t>Behandling og omsorg</t>
  </si>
  <si>
    <t>Informasjon, samtykke og taushetsplikt</t>
  </si>
  <si>
    <t>Hvilke mål har dere hatt for forbedring når det gjelder informasjon, samtykke og taushetsplikt siste året?</t>
  </si>
  <si>
    <t>Hva har dere oppnådd av forbedring når det gjelder informasjon, samtykke og taushetsplikt det siste året?</t>
  </si>
  <si>
    <t>Hva har vært hindringene for forbedring når det gjelder informasjon, samtykke og taushetsplikt siste året?</t>
  </si>
  <si>
    <t>Hvordan vil dere videreutvikle enheten når det gjelder informasjon, samtykke og taushetsplikt fremover?</t>
  </si>
  <si>
    <t>Hvilke mål har dere hatt for forbedring når det gjelder rettigheter og lovverk siste året?</t>
  </si>
  <si>
    <t>Hva har dere oppnådd av forbedring når det gjelder rettigheter og lovverk det siste året?</t>
  </si>
  <si>
    <t>Hva har vært hindringene for forbedring når det gjelder rettigheter og lovverk siste året?</t>
  </si>
  <si>
    <t>Hvordan vil dere videreutvikle enheten når det gjelder rettigheter og lovverk fremover?</t>
  </si>
  <si>
    <t>Hva har dere oppnådd av forbedring når det gjelder klinisk virksomhetsstyring det siste året?</t>
  </si>
  <si>
    <t>Hva har vært hindringene for forbedring når det gjelder klinisk virksomhetsstyring siste året?</t>
  </si>
  <si>
    <t>Hvordan vil dere videreutvikle enheten når det gjelder klinisk virksomhetsstyring fremover?</t>
  </si>
  <si>
    <t xml:space="preserve">Hvilke mål har dere hatt for forbedring når det gjelder klinisk virksomhetsstyring siste året?  </t>
  </si>
  <si>
    <t>1.1.17</t>
  </si>
  <si>
    <t>1.1.19</t>
  </si>
  <si>
    <t>1.1.25</t>
  </si>
  <si>
    <t>1.1.28</t>
  </si>
  <si>
    <t>1.1.29</t>
  </si>
  <si>
    <t>1.1.30</t>
  </si>
  <si>
    <t>1.1.31</t>
  </si>
  <si>
    <t>1.1.32</t>
  </si>
  <si>
    <t>2.1.3</t>
  </si>
  <si>
    <t>2.1.6</t>
  </si>
  <si>
    <t>2.2.16</t>
  </si>
  <si>
    <t>2.2.17</t>
  </si>
  <si>
    <t>2.2.18</t>
  </si>
  <si>
    <t>2.2.19</t>
  </si>
  <si>
    <t>2.4.12</t>
  </si>
  <si>
    <t>2.4.13</t>
  </si>
  <si>
    <t>2.4.14</t>
  </si>
  <si>
    <t>2.4.15</t>
  </si>
  <si>
    <t>3.1.2</t>
  </si>
  <si>
    <t>3.1.4</t>
  </si>
  <si>
    <t>3.1.7</t>
  </si>
  <si>
    <t>3.1.8</t>
  </si>
  <si>
    <t>3.3.3</t>
  </si>
  <si>
    <t>3.3.4</t>
  </si>
  <si>
    <t>3.3.5</t>
  </si>
  <si>
    <t>3.4.6</t>
  </si>
  <si>
    <t>3.4.7</t>
  </si>
  <si>
    <t>3.4.8</t>
  </si>
  <si>
    <t>4.2.2</t>
  </si>
  <si>
    <t>4.4.7</t>
  </si>
  <si>
    <t>4.4.8</t>
  </si>
  <si>
    <t>4.5.9</t>
  </si>
  <si>
    <t>4.5.10</t>
  </si>
  <si>
    <t>5.1.2</t>
  </si>
  <si>
    <t>5.2.1.3</t>
  </si>
  <si>
    <t>5.2.1.8</t>
  </si>
  <si>
    <t>5.4.7</t>
  </si>
  <si>
    <t>7.1.6</t>
  </si>
  <si>
    <t>7.2.4</t>
  </si>
  <si>
    <t>7.4.5</t>
  </si>
  <si>
    <t>7.4.6</t>
  </si>
  <si>
    <t>7.4.8</t>
  </si>
  <si>
    <t>7.4.16</t>
  </si>
  <si>
    <t>7.4.17</t>
  </si>
  <si>
    <t>7.4.18</t>
  </si>
  <si>
    <t>7.4.19</t>
  </si>
  <si>
    <t>7.4.20</t>
  </si>
  <si>
    <t>7.4.21</t>
  </si>
  <si>
    <t>7.4.22</t>
  </si>
  <si>
    <t>7.4.23</t>
  </si>
  <si>
    <t>7.4.24</t>
  </si>
  <si>
    <t>7.4.25</t>
  </si>
  <si>
    <t>7.4.26</t>
  </si>
  <si>
    <t>7.6.3</t>
  </si>
  <si>
    <t xml:space="preserve">Pasientene og pårørende kan selv varsle alarm i nødsituasjoner og er informert om dette. </t>
  </si>
  <si>
    <t>Opplæring og rammebetingelser for kompetanseheving</t>
  </si>
  <si>
    <t>Enheten har en opplæringsplan som sikrer ansatteopplæring i;</t>
  </si>
  <si>
    <t>Praktisk informasjon om enheten blir formidlet også skriftlig ved innleggelse.</t>
  </si>
  <si>
    <t xml:space="preserve">Klinikere får tilgang til de andre instansers relevante rapporter </t>
  </si>
  <si>
    <t>Risiko for suicid, vold og rus vurderes med kartleggingsverktøy ved innleggelse og under oppfølging.</t>
  </si>
  <si>
    <t xml:space="preserve">En somatisk legeundersøkelse er foretatt innen 4-72 timer etter innleggelse </t>
  </si>
  <si>
    <t>IS 1/2017</t>
  </si>
  <si>
    <t xml:space="preserve">Det finnes dedikerte og egnede lokaler og utstyr for å ivareta den obligatoriske utdanningen i forhold til alder </t>
  </si>
  <si>
    <t>Informasjon til henvisere og samarbeidspartnere om enheten er lett tilgjengelig på internett</t>
  </si>
  <si>
    <t>Inkl. retningslinjer for øyeblikkelig hjelp og akutte henvendelser. Inklusjons og ekslusjons kriterier for øyeblikkelig hjelp er spesifisert</t>
  </si>
  <si>
    <t xml:space="preserve">Pasienter og pårørende blir orientert, muntlig og skriftlig, om hvem som er oppnevnt som behandlingsansvarlig, spesialist, og kontaktperson/ miljøterapeuter/ ansvarlig miljøterapeut  i teamet. </t>
  </si>
  <si>
    <t xml:space="preserve">Samtykke blir innhentet før opplysning deles med andre enn henvisende instans, oppfølgende instans eller fastlegen. </t>
  </si>
  <si>
    <t xml:space="preserve">Navnet på den/de som har foresatte ansvaret og  hvem som har daglig omsorg er journalført </t>
  </si>
  <si>
    <t>Alle tvangsvedtak blir journalført med begrunnelse innen fristene</t>
  </si>
  <si>
    <t xml:space="preserve">Det finnes skriftlige rutiner for hvordan retten og muligheten til medvirkning på enheten blir ivaretatt og praktisert. </t>
  </si>
  <si>
    <t>Samarbeid med barnevern og kommune</t>
  </si>
  <si>
    <t>Hvis utskrivelse forsinkes grunnet manglnde omsorgstilbud fra barnevern eller kommunen, finnes det retningslinjer for hvordan dette skal håndteres</t>
  </si>
  <si>
    <t>Enheten har raskt adgang til tolk, og familiemedlemmer (eks. foresatt/ søsken) eller personale brukes ikke utenom nødsituasjoner</t>
  </si>
  <si>
    <t>LOV-1999-07-02-62 § 4-2*</t>
  </si>
  <si>
    <t xml:space="preserve">I etterkant av en holdeepisode / fysisk grensesetting / bruk av tvang evalueres episoden sammen med pasienten *, og med medpasienter hvis de var tilstede </t>
  </si>
  <si>
    <t xml:space="preserve">Håndtering av uro og vold gjennom trening på  deeskalerende kommunikasjon og skadeavveringsteknikker minimum 6 ganger pr år. </t>
  </si>
  <si>
    <t xml:space="preserve">Slik systematisk opplæring har fokus på hvordan man forebygger og forhindrer vold i tillegg til håndtering av episoder som kan oppstå. </t>
  </si>
  <si>
    <t xml:space="preserve">Før det treffes vedtak om tvangsbruk, gis pasienter anledning til å uttale seg der dette er mulig. Opplysninger om tidligere erfaringer med tvang nedtegnes ved innkomst, og ligger særlig til grunn for vedtaket. </t>
  </si>
  <si>
    <r>
      <t xml:space="preserve">LOV-1999-07-02-61 §3-10, FOR-2016-10-28-1250 §7b) </t>
    </r>
    <r>
      <rPr>
        <sz val="10"/>
        <rFont val="Cambria"/>
        <family val="1"/>
        <scheme val="major"/>
      </rPr>
      <t>Mer spesifikt?</t>
    </r>
  </si>
  <si>
    <t>1.1.11</t>
  </si>
  <si>
    <t>1.1.26</t>
  </si>
  <si>
    <t>1.3</t>
  </si>
  <si>
    <t>1.5</t>
  </si>
  <si>
    <t>2.2.4</t>
  </si>
  <si>
    <t>2.4.16</t>
  </si>
  <si>
    <t>2.4.17</t>
  </si>
  <si>
    <t>2.4.18</t>
  </si>
  <si>
    <t>2.4.19</t>
  </si>
  <si>
    <t>2.5</t>
  </si>
  <si>
    <t>2.6.5</t>
  </si>
  <si>
    <t>2.6.6</t>
  </si>
  <si>
    <t>4.2.1</t>
  </si>
  <si>
    <t>Vaktlaget skal kunne håndtere de nød-situasjoner som oppstår for eksempel overfor en bevisstløs pasient. Innen 4 t skal enheten har tilgjengelig opplysning om sykdomshistorie, medisinering, ev bivirkninger, og grunnleggende parameter som puls og blodtrykk. Dette blir mye lettere om enheten har adgang til journalen ved poliklinikken. En mer fullstendig undersøkelse skal tas innen 72 timer.</t>
  </si>
  <si>
    <t>5.3.2</t>
  </si>
  <si>
    <t>5.4.3</t>
  </si>
  <si>
    <t>6.3.1</t>
  </si>
  <si>
    <t>6.3.3</t>
  </si>
  <si>
    <t>6.4.2</t>
  </si>
  <si>
    <t xml:space="preserve">Pasient og foresatte mottar tilpasset informasjon og involveres i planlegging av helsehjelpen. Dette dokumenteres i journal. Samarbeidende instanser (BVT/skole/kommune) kontaktes for medvirkning i planlegging av videre helsehjelp. </t>
  </si>
  <si>
    <r>
      <rPr>
        <sz val="11"/>
        <rFont val="Cambria"/>
        <family val="1"/>
        <scheme val="major"/>
      </rPr>
      <t xml:space="preserve"> IS 2640 kap.3</t>
    </r>
    <r>
      <rPr>
        <sz val="11"/>
        <color rgb="FFFF0000"/>
        <rFont val="Cambria"/>
        <family val="1"/>
        <scheme val="major"/>
      </rPr>
      <t xml:space="preserve"> </t>
    </r>
    <r>
      <rPr>
        <sz val="11"/>
        <rFont val="Cambria"/>
        <family val="1"/>
        <scheme val="major"/>
      </rPr>
      <t>Mer lovverk?</t>
    </r>
  </si>
  <si>
    <r>
      <t xml:space="preserve">Pasient og pårørende blir informert om sine rettigheter både muntlig og skriftlig.    </t>
    </r>
    <r>
      <rPr>
        <sz val="11"/>
        <color rgb="FFFF0000"/>
        <rFont val="Cambria"/>
        <family val="1"/>
        <scheme val="major"/>
      </rPr>
      <t xml:space="preserve">  </t>
    </r>
    <r>
      <rPr>
        <sz val="11"/>
        <color theme="1"/>
        <rFont val="Cambria"/>
        <family val="1"/>
        <scheme val="major"/>
      </rPr>
      <t xml:space="preserve">       </t>
    </r>
  </si>
  <si>
    <t>Hvis alle informeres om skåres 2. Noe av dette er tatt opp i andre standarder. Her ramses de opp for å skåre rettigheter. Det vurderes om dette tilsynelatende dobbelføring skal fjernes ved neste evaluering av standardene</t>
  </si>
  <si>
    <t xml:space="preserve">Informasjon om klageretten til kontrollkommisjonen, fylkesmannen, sivilombudsmannen og pasientombudet formidles skriftlig og muntlig til pasienter og pårørende </t>
  </si>
  <si>
    <t>Bruk av fysisk tvang/holdig</t>
  </si>
  <si>
    <t>Respekt for rettigheter og medvirkning</t>
  </si>
  <si>
    <t>FOR-2011-12-16-1258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</si>
</sst>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7" x14ac:knownFonts="1">
    <font>
      <sz val="11"/>
      <color theme="1"/>
      <name val="Calibri"/>
      <family val="2"/>
      <scheme val="minor"/>
    </font>
    <font>
      <sz val="11"/>
      <color theme="1"/>
      <name val="Calibri"/>
      <family val="2"/>
      <scheme val="minor"/>
    </font>
    <font>
      <sz val="11"/>
      <color rgb="FFFF0000"/>
      <name val="Cambria"/>
      <family val="1"/>
      <scheme val="major"/>
    </font>
    <font>
      <sz val="10"/>
      <color rgb="FF000000"/>
      <name val="Cambria"/>
      <family val="1"/>
      <scheme val="major"/>
    </font>
    <font>
      <sz val="10"/>
      <color theme="1"/>
      <name val="Cambria"/>
      <family val="1"/>
      <scheme val="major"/>
    </font>
    <font>
      <sz val="10"/>
      <color rgb="FFFF0000"/>
      <name val="Cambria"/>
      <family val="1"/>
      <scheme val="major"/>
    </font>
    <font>
      <b/>
      <sz val="10"/>
      <name val="Cambria"/>
      <family val="1"/>
      <scheme val="major"/>
    </font>
    <font>
      <sz val="10"/>
      <color rgb="FF333333"/>
      <name val="Cambria"/>
      <family val="1"/>
      <scheme val="major"/>
    </font>
    <font>
      <sz val="10"/>
      <name val="Cambria"/>
      <family val="1"/>
      <scheme val="major"/>
    </font>
    <font>
      <b/>
      <sz val="10"/>
      <color rgb="FF000000"/>
      <name val="Cambria"/>
      <family val="1"/>
      <scheme val="major"/>
    </font>
    <font>
      <i/>
      <sz val="10"/>
      <name val="Cambria"/>
      <family val="1"/>
      <scheme val="major"/>
    </font>
    <font>
      <sz val="10"/>
      <color rgb="FF4472C4"/>
      <name val="Cambria"/>
      <family val="1"/>
      <scheme val="major"/>
    </font>
    <font>
      <sz val="10"/>
      <color rgb="FF1F497D"/>
      <name val="Cambria"/>
      <family val="1"/>
      <scheme val="major"/>
    </font>
    <font>
      <sz val="10"/>
      <color theme="3" tint="0.39997558519241921"/>
      <name val="Cambria"/>
      <family val="1"/>
      <scheme val="major"/>
    </font>
    <font>
      <b/>
      <sz val="10"/>
      <color indexed="8"/>
      <name val="Cambria"/>
      <family val="1"/>
      <scheme val="major"/>
    </font>
    <font>
      <b/>
      <sz val="10"/>
      <color theme="1"/>
      <name val="Cambria"/>
      <family val="1"/>
      <scheme val="major"/>
    </font>
    <font>
      <b/>
      <sz val="14"/>
      <name val="Cambria"/>
      <family val="1"/>
      <scheme val="major"/>
    </font>
    <font>
      <sz val="14"/>
      <name val="Cambria"/>
      <family val="1"/>
      <scheme val="major"/>
    </font>
    <font>
      <sz val="11"/>
      <color indexed="8"/>
      <name val="Cambria"/>
      <family val="1"/>
      <scheme val="major"/>
    </font>
    <font>
      <sz val="11"/>
      <name val="Cambria"/>
      <family val="1"/>
      <scheme val="major"/>
    </font>
    <font>
      <sz val="11"/>
      <color theme="1"/>
      <name val="Cambria"/>
      <family val="1"/>
      <scheme val="major"/>
    </font>
    <font>
      <b/>
      <sz val="11"/>
      <name val="Cambria"/>
      <family val="1"/>
      <scheme val="major"/>
    </font>
    <font>
      <b/>
      <sz val="11"/>
      <color rgb="FF000000"/>
      <name val="Cambria"/>
      <family val="1"/>
      <scheme val="major"/>
    </font>
    <font>
      <b/>
      <sz val="11"/>
      <color theme="1"/>
      <name val="Cambria"/>
      <family val="1"/>
      <scheme val="major"/>
    </font>
    <font>
      <sz val="11"/>
      <color rgb="FF000000"/>
      <name val="Cambria"/>
      <family val="1"/>
      <scheme val="major"/>
    </font>
    <font>
      <sz val="11"/>
      <color rgb="FF333333"/>
      <name val="Cambria"/>
      <family val="1"/>
      <scheme val="major"/>
    </font>
    <font>
      <b/>
      <sz val="11"/>
      <color theme="0" tint="-0.499984740745262"/>
      <name val="Cambria"/>
      <family val="1"/>
      <scheme val="major"/>
    </font>
  </fonts>
  <fills count="10">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99">
    <xf numFmtId="0" fontId="0" fillId="0" borderId="0" xfId="0"/>
    <xf numFmtId="0" fontId="6" fillId="3"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21" fillId="3" borderId="1" xfId="0" applyFont="1" applyFill="1" applyBorder="1" applyAlignment="1" applyProtection="1">
      <alignment horizontal="left" vertical="top" wrapText="1"/>
      <protection locked="0"/>
    </xf>
    <xf numFmtId="49" fontId="26" fillId="3" borderId="1" xfId="0" applyNumberFormat="1" applyFont="1" applyFill="1" applyBorder="1" applyAlignment="1" applyProtection="1">
      <alignment horizontal="left" vertical="top" wrapText="1"/>
      <protection locked="0"/>
    </xf>
    <xf numFmtId="0" fontId="19" fillId="8"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center" vertical="top" wrapText="1"/>
      <protection locked="0"/>
    </xf>
    <xf numFmtId="0" fontId="17" fillId="0" borderId="1" xfId="0" applyFont="1" applyFill="1" applyBorder="1" applyAlignment="1" applyProtection="1">
      <alignment horizontal="left" vertical="top" wrapText="1"/>
    </xf>
    <xf numFmtId="0" fontId="16" fillId="0" borderId="1" xfId="0" applyFont="1" applyFill="1" applyBorder="1" applyAlignment="1" applyProtection="1">
      <alignment vertical="center" wrapText="1"/>
    </xf>
    <xf numFmtId="0" fontId="4" fillId="0" borderId="1" xfId="0" applyFont="1" applyBorder="1" applyAlignment="1" applyProtection="1">
      <alignment wrapText="1"/>
    </xf>
    <xf numFmtId="0" fontId="15" fillId="0" borderId="1" xfId="0" applyFont="1" applyBorder="1" applyAlignment="1" applyProtection="1">
      <alignment wrapText="1"/>
    </xf>
    <xf numFmtId="0" fontId="15" fillId="2" borderId="1" xfId="0" applyFont="1" applyFill="1" applyBorder="1" applyAlignment="1" applyProtection="1">
      <alignment wrapText="1"/>
    </xf>
    <xf numFmtId="1" fontId="4" fillId="0" borderId="1" xfId="0" applyNumberFormat="1" applyFont="1" applyBorder="1" applyAlignment="1" applyProtection="1">
      <alignment wrapText="1"/>
    </xf>
    <xf numFmtId="0" fontId="6" fillId="0" borderId="1" xfId="0" applyFont="1" applyBorder="1" applyAlignment="1" applyProtection="1">
      <alignment wrapText="1"/>
    </xf>
    <xf numFmtId="0" fontId="8" fillId="0" borderId="1" xfId="0" applyFont="1" applyBorder="1" applyAlignment="1" applyProtection="1">
      <alignment wrapText="1"/>
    </xf>
    <xf numFmtId="0" fontId="15" fillId="7" borderId="1" xfId="0" applyFont="1" applyFill="1" applyBorder="1" applyAlignment="1" applyProtection="1">
      <alignment wrapText="1"/>
    </xf>
    <xf numFmtId="0" fontId="4" fillId="7" borderId="1" xfId="0" applyFont="1" applyFill="1" applyBorder="1" applyAlignment="1" applyProtection="1">
      <alignment wrapText="1"/>
    </xf>
    <xf numFmtId="0" fontId="8" fillId="4" borderId="1" xfId="0" applyFont="1" applyFill="1" applyBorder="1" applyAlignment="1" applyProtection="1">
      <alignment wrapText="1"/>
    </xf>
    <xf numFmtId="49" fontId="6" fillId="2" borderId="1" xfId="0" applyNumberFormat="1" applyFont="1" applyFill="1" applyBorder="1" applyAlignment="1" applyProtection="1">
      <alignment wrapText="1"/>
    </xf>
    <xf numFmtId="0" fontId="15" fillId="4" borderId="1" xfId="0" applyFont="1" applyFill="1" applyBorder="1" applyAlignment="1" applyProtection="1">
      <alignment wrapText="1"/>
    </xf>
    <xf numFmtId="0" fontId="4" fillId="4" borderId="1" xfId="0" applyFont="1" applyFill="1" applyBorder="1" applyAlignment="1" applyProtection="1">
      <alignment wrapText="1"/>
    </xf>
    <xf numFmtId="0" fontId="15" fillId="3" borderId="1" xfId="0" applyFont="1" applyFill="1" applyBorder="1" applyAlignment="1" applyProtection="1">
      <alignment wrapText="1"/>
    </xf>
    <xf numFmtId="0" fontId="4" fillId="3" borderId="1" xfId="0" applyFont="1" applyFill="1" applyBorder="1" applyAlignment="1" applyProtection="1">
      <alignment wrapText="1"/>
    </xf>
    <xf numFmtId="0" fontId="6" fillId="4" borderId="1" xfId="0" applyFont="1" applyFill="1" applyBorder="1" applyAlignment="1" applyProtection="1">
      <alignment wrapText="1"/>
    </xf>
    <xf numFmtId="0" fontId="6" fillId="4" borderId="1" xfId="0" applyFont="1" applyFill="1" applyBorder="1" applyAlignment="1" applyProtection="1">
      <alignment vertical="top" wrapText="1"/>
    </xf>
    <xf numFmtId="0" fontId="8" fillId="4" borderId="1" xfId="0" applyFont="1" applyFill="1" applyBorder="1" applyAlignment="1" applyProtection="1">
      <alignment vertical="top" wrapText="1"/>
    </xf>
    <xf numFmtId="0" fontId="20" fillId="0" borderId="1" xfId="0" applyFont="1" applyBorder="1" applyAlignment="1" applyProtection="1">
      <alignment wrapText="1"/>
    </xf>
    <xf numFmtId="0" fontId="19" fillId="0" borderId="1" xfId="0" applyFont="1" applyBorder="1" applyAlignment="1" applyProtection="1">
      <alignment wrapText="1"/>
    </xf>
    <xf numFmtId="0" fontId="20" fillId="0" borderId="1" xfId="0" applyFont="1" applyFill="1" applyBorder="1" applyAlignment="1" applyProtection="1">
      <alignment wrapText="1"/>
    </xf>
    <xf numFmtId="0" fontId="23" fillId="2" borderId="1" xfId="0" applyFont="1" applyFill="1" applyBorder="1" applyAlignment="1" applyProtection="1">
      <alignment wrapText="1"/>
    </xf>
    <xf numFmtId="0" fontId="23" fillId="4" borderId="1" xfId="0" applyFont="1" applyFill="1" applyBorder="1" applyAlignment="1" applyProtection="1">
      <alignment vertical="top" wrapText="1"/>
    </xf>
    <xf numFmtId="0" fontId="20" fillId="4" borderId="1" xfId="0" applyFont="1" applyFill="1" applyBorder="1" applyAlignment="1" applyProtection="1">
      <alignment vertical="top" wrapText="1"/>
    </xf>
    <xf numFmtId="0" fontId="21" fillId="0" borderId="1" xfId="0" applyFont="1" applyBorder="1" applyAlignment="1" applyProtection="1">
      <alignment wrapText="1"/>
    </xf>
    <xf numFmtId="0" fontId="23" fillId="0" borderId="1" xfId="0" applyFont="1" applyBorder="1" applyAlignment="1" applyProtection="1">
      <alignment wrapText="1"/>
    </xf>
    <xf numFmtId="0" fontId="23" fillId="3" borderId="1" xfId="0" applyFont="1" applyFill="1" applyBorder="1" applyAlignment="1" applyProtection="1">
      <alignment wrapText="1"/>
    </xf>
    <xf numFmtId="0" fontId="19" fillId="4" borderId="1" xfId="0" applyFont="1" applyFill="1" applyBorder="1" applyAlignment="1" applyProtection="1">
      <alignment wrapText="1"/>
    </xf>
    <xf numFmtId="0" fontId="2" fillId="0" borderId="1" xfId="0" applyFont="1" applyBorder="1" applyAlignment="1" applyProtection="1">
      <alignment wrapText="1"/>
    </xf>
    <xf numFmtId="0" fontId="20" fillId="0" borderId="1" xfId="0" applyFont="1" applyBorder="1" applyAlignment="1" applyProtection="1"/>
    <xf numFmtId="0" fontId="21" fillId="2" borderId="1" xfId="0" applyFont="1" applyFill="1" applyBorder="1" applyAlignment="1" applyProtection="1">
      <alignment wrapText="1"/>
    </xf>
    <xf numFmtId="0" fontId="21" fillId="3" borderId="1" xfId="0" applyFont="1" applyFill="1" applyBorder="1" applyAlignment="1" applyProtection="1">
      <alignment wrapText="1"/>
    </xf>
    <xf numFmtId="0" fontId="20" fillId="4" borderId="1" xfId="0" applyFont="1" applyFill="1" applyBorder="1" applyAlignment="1" applyProtection="1">
      <alignment wrapText="1"/>
    </xf>
    <xf numFmtId="0" fontId="19" fillId="0" borderId="1" xfId="0" applyFont="1" applyFill="1" applyBorder="1" applyAlignment="1" applyProtection="1">
      <alignment wrapText="1"/>
    </xf>
    <xf numFmtId="0" fontId="21" fillId="4" borderId="1" xfId="0" applyFont="1" applyFill="1" applyBorder="1" applyAlignment="1" applyProtection="1">
      <alignment wrapText="1"/>
    </xf>
    <xf numFmtId="0" fontId="19" fillId="0" borderId="1" xfId="0" applyFont="1" applyFill="1" applyBorder="1" applyAlignment="1" applyProtection="1">
      <alignment horizontal="left" vertical="top" wrapText="1"/>
    </xf>
    <xf numFmtId="49" fontId="6" fillId="3" borderId="1" xfId="0" applyNumberFormat="1" applyFont="1" applyFill="1" applyBorder="1" applyAlignment="1" applyProtection="1">
      <alignment horizontal="left" vertical="top" wrapText="1"/>
    </xf>
    <xf numFmtId="0" fontId="6" fillId="3" borderId="1"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left" vertical="top" wrapText="1"/>
    </xf>
    <xf numFmtId="0" fontId="6" fillId="3" borderId="1" xfId="0" applyFont="1" applyFill="1" applyBorder="1" applyAlignment="1" applyProtection="1">
      <alignment horizontal="left" vertical="top" wrapText="1"/>
    </xf>
    <xf numFmtId="49" fontId="8" fillId="3" borderId="1" xfId="0" applyNumberFormat="1" applyFont="1" applyFill="1" applyBorder="1" applyAlignment="1" applyProtection="1">
      <alignment horizontal="left" vertical="top" wrapText="1"/>
    </xf>
    <xf numFmtId="0" fontId="4" fillId="4" borderId="1" xfId="0" applyFont="1" applyFill="1" applyBorder="1" applyAlignment="1" applyProtection="1">
      <alignment horizontal="center" vertical="center" wrapText="1"/>
    </xf>
    <xf numFmtId="0" fontId="3" fillId="0" borderId="1" xfId="0" applyFont="1" applyBorder="1" applyAlignment="1" applyProtection="1">
      <alignment horizontal="left" vertical="top" wrapText="1"/>
    </xf>
    <xf numFmtId="0" fontId="7" fillId="0" borderId="1" xfId="0" applyFont="1" applyBorder="1" applyAlignment="1" applyProtection="1">
      <alignment vertical="top" wrapText="1"/>
    </xf>
    <xf numFmtId="0" fontId="8" fillId="4" borderId="1" xfId="0" applyFont="1" applyFill="1" applyBorder="1" applyAlignment="1" applyProtection="1">
      <alignment horizontal="center" vertical="center" wrapText="1"/>
    </xf>
    <xf numFmtId="0" fontId="8" fillId="0" borderId="1" xfId="0" applyFont="1" applyBorder="1" applyAlignment="1" applyProtection="1">
      <alignment horizontal="left" vertical="top" wrapText="1"/>
    </xf>
    <xf numFmtId="0" fontId="8" fillId="0" borderId="1" xfId="0" applyFont="1" applyBorder="1" applyAlignment="1" applyProtection="1">
      <alignment vertical="top" wrapText="1"/>
    </xf>
    <xf numFmtId="0" fontId="4" fillId="0" borderId="1" xfId="0" applyFont="1" applyBorder="1" applyAlignment="1" applyProtection="1">
      <alignment vertical="top" wrapText="1"/>
    </xf>
    <xf numFmtId="0" fontId="3" fillId="0" borderId="1" xfId="0" applyFont="1" applyBorder="1" applyAlignment="1" applyProtection="1">
      <alignment vertical="top" wrapText="1"/>
    </xf>
    <xf numFmtId="0" fontId="5" fillId="0" borderId="1" xfId="0" applyFont="1" applyBorder="1" applyAlignment="1" applyProtection="1">
      <alignment vertical="top" wrapText="1"/>
    </xf>
    <xf numFmtId="0" fontId="6" fillId="3"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vertical="top" wrapText="1"/>
    </xf>
    <xf numFmtId="0" fontId="8"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top" wrapText="1"/>
    </xf>
    <xf numFmtId="0" fontId="9" fillId="3" borderId="1" xfId="0" applyFont="1" applyFill="1" applyBorder="1" applyAlignment="1" applyProtection="1">
      <alignment horizontal="left" wrapText="1"/>
    </xf>
    <xf numFmtId="0" fontId="6" fillId="2" borderId="1" xfId="0" applyFont="1" applyFill="1" applyBorder="1" applyAlignment="1" applyProtection="1">
      <alignment horizontal="center" vertical="center" wrapText="1"/>
    </xf>
    <xf numFmtId="0" fontId="4" fillId="0" borderId="1" xfId="0" applyFont="1" applyBorder="1" applyAlignment="1" applyProtection="1">
      <alignment horizontal="left" vertical="center" wrapText="1"/>
    </xf>
    <xf numFmtId="0" fontId="4" fillId="0" borderId="1" xfId="0" applyFont="1" applyBorder="1" applyAlignment="1" applyProtection="1">
      <alignment horizontal="left" wrapText="1"/>
    </xf>
    <xf numFmtId="49" fontId="6" fillId="3" borderId="1" xfId="0" applyNumberFormat="1" applyFont="1" applyFill="1" applyBorder="1" applyAlignment="1" applyProtection="1">
      <alignment horizontal="left" wrapText="1"/>
    </xf>
    <xf numFmtId="49" fontId="6" fillId="2"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4" borderId="1" xfId="0" applyFont="1" applyFill="1" applyBorder="1" applyAlignment="1" applyProtection="1">
      <alignment horizontal="left" vertical="top" wrapText="1"/>
    </xf>
    <xf numFmtId="0" fontId="8" fillId="5" borderId="1" xfId="0" applyFont="1" applyFill="1" applyBorder="1" applyAlignment="1" applyProtection="1">
      <alignment vertical="top" wrapText="1"/>
    </xf>
    <xf numFmtId="0" fontId="7" fillId="5" borderId="1" xfId="0" applyFont="1" applyFill="1" applyBorder="1" applyAlignment="1" applyProtection="1">
      <alignment horizontal="left" vertical="top" wrapText="1"/>
    </xf>
    <xf numFmtId="0" fontId="6" fillId="3" borderId="1" xfId="0" applyFont="1" applyFill="1" applyBorder="1" applyAlignment="1" applyProtection="1">
      <alignment vertical="top" wrapText="1"/>
    </xf>
    <xf numFmtId="0" fontId="8" fillId="5" borderId="1" xfId="0" applyFont="1" applyFill="1" applyBorder="1" applyAlignment="1" applyProtection="1">
      <alignment horizontal="left" vertical="top" wrapText="1"/>
    </xf>
    <xf numFmtId="49" fontId="8" fillId="0" borderId="1" xfId="2" applyNumberFormat="1" applyFont="1" applyBorder="1" applyAlignment="1" applyProtection="1">
      <alignment horizontal="center" vertical="center" wrapText="1"/>
    </xf>
    <xf numFmtId="0" fontId="14" fillId="3" borderId="1" xfId="0" applyFont="1" applyFill="1" applyBorder="1" applyAlignment="1" applyProtection="1">
      <alignment horizontal="left" vertical="top" wrapText="1"/>
    </xf>
    <xf numFmtId="0" fontId="3" fillId="5" borderId="1" xfId="0" applyFont="1" applyFill="1" applyBorder="1" applyAlignment="1" applyProtection="1">
      <alignment vertical="top" wrapText="1"/>
    </xf>
    <xf numFmtId="0" fontId="4" fillId="4" borderId="1" xfId="0" applyFont="1" applyFill="1" applyBorder="1" applyAlignment="1" applyProtection="1">
      <alignment vertical="top" wrapText="1"/>
    </xf>
    <xf numFmtId="0" fontId="4" fillId="0" borderId="1" xfId="0" applyFont="1" applyBorder="1" applyAlignment="1" applyProtection="1">
      <alignment wrapText="1"/>
      <protection locked="0"/>
    </xf>
    <xf numFmtId="0" fontId="15" fillId="3" borderId="1" xfId="0" applyFont="1" applyFill="1" applyBorder="1" applyAlignment="1" applyProtection="1">
      <alignment horizontal="center" vertical="top" wrapText="1"/>
      <protection locked="0"/>
    </xf>
    <xf numFmtId="0" fontId="15" fillId="3"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wrapText="1"/>
      <protection locked="0"/>
    </xf>
    <xf numFmtId="0" fontId="8" fillId="0" borderId="1" xfId="0" applyFont="1" applyBorder="1" applyAlignment="1" applyProtection="1">
      <alignment wrapText="1"/>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wrapText="1"/>
      <protection locked="0"/>
    </xf>
    <xf numFmtId="0" fontId="8" fillId="4" borderId="1" xfId="0" applyFont="1" applyFill="1" applyBorder="1" applyAlignment="1" applyProtection="1">
      <alignment vertical="top" wrapText="1"/>
      <protection locked="0"/>
    </xf>
    <xf numFmtId="0" fontId="8" fillId="4" borderId="1" xfId="0" applyFont="1" applyFill="1" applyBorder="1" applyAlignment="1" applyProtection="1">
      <alignment wrapText="1"/>
      <protection locked="0"/>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wrapText="1"/>
      <protection locked="0"/>
    </xf>
    <xf numFmtId="0" fontId="6" fillId="3" borderId="1" xfId="0" applyFont="1" applyFill="1" applyBorder="1" applyAlignment="1" applyProtection="1">
      <alignment horizontal="center" vertical="top" wrapText="1"/>
      <protection locked="0"/>
    </xf>
    <xf numFmtId="0" fontId="4" fillId="4" borderId="1" xfId="0" applyFont="1" applyFill="1" applyBorder="1" applyAlignment="1" applyProtection="1">
      <alignment wrapText="1"/>
      <protection locked="0"/>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wrapText="1"/>
      <protection locked="0"/>
    </xf>
    <xf numFmtId="0" fontId="20" fillId="0" borderId="1" xfId="0" applyFont="1" applyBorder="1" applyAlignment="1" applyProtection="1">
      <alignment wrapText="1"/>
      <protection locked="0"/>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wrapText="1"/>
      <protection locked="0"/>
    </xf>
    <xf numFmtId="0" fontId="23" fillId="3" borderId="1" xfId="0" applyFont="1" applyFill="1" applyBorder="1" applyAlignment="1" applyProtection="1">
      <alignment horizontal="center" vertical="top" wrapText="1"/>
      <protection locked="0"/>
    </xf>
    <xf numFmtId="0" fontId="23" fillId="3" borderId="1" xfId="0" applyFont="1" applyFill="1" applyBorder="1" applyAlignment="1" applyProtection="1">
      <alignment horizontal="left" vertical="top" wrapText="1"/>
      <protection locked="0"/>
    </xf>
    <xf numFmtId="0" fontId="19" fillId="0" borderId="1" xfId="0" applyFont="1" applyBorder="1" applyAlignment="1" applyProtection="1">
      <alignment wrapText="1"/>
      <protection locked="0"/>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wrapText="1"/>
      <protection locked="0"/>
    </xf>
    <xf numFmtId="0" fontId="20" fillId="4" borderId="1" xfId="0" applyFont="1" applyFill="1" applyBorder="1" applyAlignment="1" applyProtection="1">
      <alignment vertical="top" wrapText="1"/>
      <protection locked="0"/>
    </xf>
    <xf numFmtId="0" fontId="20" fillId="4" borderId="1" xfId="0" applyFont="1" applyFill="1" applyBorder="1" applyAlignment="1" applyProtection="1">
      <alignment horizontal="left" vertical="top" wrapText="1"/>
      <protection locked="0"/>
    </xf>
    <xf numFmtId="0" fontId="19" fillId="4" borderId="1" xfId="0" applyFont="1" applyFill="1" applyBorder="1" applyAlignment="1" applyProtection="1">
      <alignment wrapText="1"/>
      <protection locked="0"/>
    </xf>
    <xf numFmtId="0" fontId="19" fillId="4" borderId="1" xfId="0" applyFont="1" applyFill="1" applyBorder="1" applyAlignment="1" applyProtection="1">
      <alignment horizontal="left" vertical="center" wrapText="1"/>
      <protection locked="0"/>
    </xf>
    <xf numFmtId="0" fontId="19" fillId="4" borderId="1" xfId="0" applyFont="1" applyFill="1" applyBorder="1" applyAlignment="1" applyProtection="1">
      <alignment horizontal="lef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wrapText="1"/>
      <protection locked="0"/>
    </xf>
    <xf numFmtId="0" fontId="20" fillId="4" borderId="1" xfId="0" applyFont="1" applyFill="1" applyBorder="1" applyAlignment="1" applyProtection="1">
      <alignment wrapText="1"/>
      <protection locked="0"/>
    </xf>
    <xf numFmtId="0" fontId="20" fillId="4" borderId="1" xfId="0"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wrapText="1"/>
      <protection locked="0"/>
    </xf>
    <xf numFmtId="0" fontId="20" fillId="3" borderId="1" xfId="0" applyFont="1" applyFill="1" applyBorder="1" applyAlignment="1" applyProtection="1">
      <alignment wrapText="1"/>
      <protection locked="0"/>
    </xf>
    <xf numFmtId="0" fontId="20" fillId="3" borderId="1"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wrapText="1"/>
      <protection locked="0"/>
    </xf>
    <xf numFmtId="0" fontId="18" fillId="0" borderId="1" xfId="0" applyFont="1" applyBorder="1" applyAlignment="1" applyProtection="1">
      <alignment vertical="center"/>
    </xf>
    <xf numFmtId="0" fontId="4" fillId="5" borderId="1" xfId="0" applyFont="1" applyFill="1" applyBorder="1" applyAlignment="1" applyProtection="1">
      <alignment vertical="top" wrapText="1"/>
    </xf>
    <xf numFmtId="0" fontId="4" fillId="4" borderId="1" xfId="0" applyFont="1" applyFill="1"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15" fillId="3" borderId="1" xfId="0" applyFont="1" applyFill="1" applyBorder="1" applyAlignment="1" applyProtection="1">
      <alignment vertical="top" wrapText="1"/>
    </xf>
    <xf numFmtId="0" fontId="4" fillId="3" borderId="1" xfId="0" applyFont="1" applyFill="1" applyBorder="1" applyAlignment="1" applyProtection="1">
      <alignment vertical="top" wrapText="1"/>
    </xf>
    <xf numFmtId="49" fontId="8" fillId="3" borderId="1"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vertical="top" wrapText="1"/>
    </xf>
    <xf numFmtId="49" fontId="19" fillId="3" borderId="1" xfId="0" applyNumberFormat="1" applyFont="1" applyFill="1" applyBorder="1" applyAlignment="1" applyProtection="1">
      <alignment horizontal="left" vertical="top" wrapText="1"/>
    </xf>
    <xf numFmtId="0" fontId="20" fillId="5" borderId="1" xfId="0" applyFont="1" applyFill="1" applyBorder="1" applyAlignment="1" applyProtection="1">
      <alignment horizontal="center" vertical="center" wrapText="1"/>
    </xf>
    <xf numFmtId="0" fontId="20" fillId="0" borderId="1" xfId="0" applyFont="1" applyBorder="1" applyAlignment="1" applyProtection="1">
      <alignment vertical="top" wrapText="1"/>
    </xf>
    <xf numFmtId="49" fontId="21" fillId="3" borderId="1" xfId="0" applyNumberFormat="1" applyFont="1" applyFill="1" applyBorder="1" applyAlignment="1" applyProtection="1">
      <alignment horizontal="left" vertical="top" wrapText="1"/>
    </xf>
    <xf numFmtId="0" fontId="20" fillId="3" borderId="1" xfId="0" applyFont="1" applyFill="1" applyBorder="1" applyAlignment="1" applyProtection="1">
      <alignment horizontal="center" vertical="center" wrapText="1"/>
    </xf>
    <xf numFmtId="0" fontId="22" fillId="3" borderId="1" xfId="0" applyFont="1" applyFill="1" applyBorder="1" applyAlignment="1" applyProtection="1">
      <alignment vertical="top" wrapText="1"/>
    </xf>
    <xf numFmtId="0" fontId="21" fillId="3" borderId="1" xfId="0" applyFont="1" applyFill="1" applyBorder="1" applyAlignment="1" applyProtection="1">
      <alignment horizontal="left" vertical="top" wrapText="1"/>
    </xf>
    <xf numFmtId="0" fontId="20" fillId="5" borderId="1" xfId="0" applyFont="1" applyFill="1" applyBorder="1" applyAlignment="1" applyProtection="1">
      <alignment vertical="top" wrapText="1"/>
    </xf>
    <xf numFmtId="0" fontId="24" fillId="0" borderId="1" xfId="0" applyFont="1" applyBorder="1" applyAlignment="1" applyProtection="1">
      <alignment vertical="top" wrapText="1"/>
    </xf>
    <xf numFmtId="0" fontId="19" fillId="5" borderId="1" xfId="0" applyFont="1" applyFill="1" applyBorder="1" applyAlignment="1" applyProtection="1">
      <alignment horizontal="center" vertical="center" wrapText="1"/>
    </xf>
    <xf numFmtId="0" fontId="19" fillId="0" borderId="1" xfId="0" applyFont="1" applyBorder="1" applyAlignment="1" applyProtection="1">
      <alignment vertical="top" wrapText="1"/>
    </xf>
    <xf numFmtId="0" fontId="2" fillId="0" borderId="1" xfId="0" applyFont="1" applyBorder="1" applyAlignment="1" applyProtection="1">
      <alignment vertical="top" wrapText="1"/>
    </xf>
    <xf numFmtId="49" fontId="21" fillId="2" borderId="1"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left" vertical="top" wrapText="1"/>
    </xf>
    <xf numFmtId="0" fontId="19" fillId="4" borderId="1" xfId="0" applyFont="1" applyFill="1" applyBorder="1" applyAlignment="1" applyProtection="1">
      <alignment horizontal="center" vertical="center" wrapText="1"/>
    </xf>
    <xf numFmtId="0" fontId="19" fillId="4" borderId="1" xfId="0" applyFont="1" applyFill="1" applyBorder="1" applyAlignment="1" applyProtection="1">
      <alignment vertical="top" wrapText="1"/>
    </xf>
    <xf numFmtId="0" fontId="2" fillId="5" borderId="1" xfId="0" applyFont="1" applyFill="1" applyBorder="1" applyAlignment="1" applyProtection="1">
      <alignment vertical="top" wrapText="1"/>
    </xf>
    <xf numFmtId="0" fontId="19" fillId="5" borderId="1" xfId="0" applyFont="1" applyFill="1" applyBorder="1" applyAlignment="1" applyProtection="1">
      <alignment vertical="top" wrapText="1"/>
    </xf>
    <xf numFmtId="49" fontId="21" fillId="3" borderId="1" xfId="0" applyNumberFormat="1" applyFont="1" applyFill="1" applyBorder="1" applyAlignment="1" applyProtection="1">
      <alignment horizontal="left" vertical="top"/>
    </xf>
    <xf numFmtId="0" fontId="21" fillId="2" borderId="1" xfId="0" applyFont="1" applyFill="1" applyBorder="1" applyAlignment="1" applyProtection="1">
      <alignment horizontal="center" vertical="center"/>
    </xf>
    <xf numFmtId="0" fontId="19" fillId="6" borderId="2" xfId="0" applyFont="1" applyFill="1" applyBorder="1" applyAlignment="1" applyProtection="1">
      <alignment vertical="top"/>
    </xf>
    <xf numFmtId="0" fontId="19" fillId="6" borderId="4" xfId="0" applyFont="1" applyFill="1" applyBorder="1" applyAlignment="1" applyProtection="1">
      <alignment vertical="top"/>
    </xf>
    <xf numFmtId="0" fontId="19" fillId="3" borderId="1" xfId="0" applyFont="1" applyFill="1" applyBorder="1" applyAlignment="1" applyProtection="1">
      <alignment horizontal="left" vertical="top" wrapText="1"/>
    </xf>
    <xf numFmtId="0" fontId="24" fillId="5" borderId="1" xfId="0" applyFont="1" applyFill="1" applyBorder="1" applyAlignment="1" applyProtection="1">
      <alignment horizontal="center" vertical="center" wrapText="1"/>
    </xf>
    <xf numFmtId="0" fontId="25" fillId="0" borderId="1" xfId="0" applyFont="1" applyBorder="1" applyAlignment="1" applyProtection="1">
      <alignment vertical="top" wrapText="1"/>
    </xf>
    <xf numFmtId="0" fontId="24"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left" vertical="top" wrapText="1"/>
    </xf>
    <xf numFmtId="49" fontId="19" fillId="4" borderId="1" xfId="0" applyNumberFormat="1" applyFont="1" applyFill="1" applyBorder="1" applyAlignment="1" applyProtection="1">
      <alignment horizontal="left" vertical="top" wrapText="1"/>
    </xf>
    <xf numFmtId="0" fontId="24" fillId="3" borderId="1" xfId="0" applyFont="1" applyFill="1" applyBorder="1" applyAlignment="1" applyProtection="1">
      <alignment horizontal="center" vertical="center" wrapText="1"/>
    </xf>
    <xf numFmtId="0" fontId="20" fillId="3" borderId="1" xfId="0" applyFont="1" applyFill="1" applyBorder="1" applyAlignment="1" applyProtection="1">
      <alignment vertical="top" wrapText="1"/>
    </xf>
    <xf numFmtId="0" fontId="25" fillId="4" borderId="1" xfId="0" applyFont="1" applyFill="1" applyBorder="1" applyAlignment="1" applyProtection="1">
      <alignment vertical="top" wrapText="1"/>
    </xf>
    <xf numFmtId="49" fontId="19" fillId="5" borderId="1" xfId="1" applyNumberFormat="1" applyFont="1" applyFill="1" applyBorder="1" applyAlignment="1" applyProtection="1">
      <alignment horizontal="center" vertical="center" wrapText="1"/>
    </xf>
    <xf numFmtId="49" fontId="19" fillId="5" borderId="1" xfId="0" applyNumberFormat="1" applyFont="1" applyFill="1" applyBorder="1" applyAlignment="1" applyProtection="1">
      <alignment horizontal="center" vertical="center" wrapText="1"/>
    </xf>
    <xf numFmtId="49" fontId="26" fillId="3" borderId="1" xfId="0" applyNumberFormat="1" applyFont="1" applyFill="1" applyBorder="1" applyAlignment="1" applyProtection="1">
      <alignment horizontal="center" vertical="center" wrapText="1"/>
    </xf>
    <xf numFmtId="49" fontId="26" fillId="3" borderId="1" xfId="0" applyNumberFormat="1" applyFont="1" applyFill="1" applyBorder="1" applyAlignment="1" applyProtection="1">
      <alignment horizontal="left" vertical="top" wrapText="1"/>
    </xf>
    <xf numFmtId="0" fontId="19" fillId="8" borderId="1" xfId="0" applyFont="1" applyFill="1" applyBorder="1" applyAlignment="1" applyProtection="1">
      <alignment horizontal="center" vertical="center" wrapText="1"/>
    </xf>
    <xf numFmtId="0" fontId="21" fillId="8" borderId="1" xfId="0" applyFont="1" applyFill="1" applyBorder="1" applyAlignment="1" applyProtection="1">
      <alignment horizontal="left" vertical="top" wrapText="1"/>
    </xf>
    <xf numFmtId="0" fontId="19" fillId="8" borderId="1" xfId="0" applyFont="1" applyFill="1" applyBorder="1" applyAlignment="1" applyProtection="1">
      <alignment horizontal="left" vertical="top" wrapText="1"/>
    </xf>
    <xf numFmtId="0" fontId="19" fillId="8" borderId="1" xfId="0" applyFont="1" applyFill="1" applyBorder="1" applyAlignment="1" applyProtection="1">
      <alignment vertical="top" wrapText="1"/>
    </xf>
    <xf numFmtId="0" fontId="20" fillId="8" borderId="1" xfId="0" applyFont="1" applyFill="1" applyBorder="1" applyAlignment="1" applyProtection="1">
      <alignment vertical="top" wrapText="1"/>
    </xf>
    <xf numFmtId="0" fontId="20" fillId="8" borderId="1" xfId="0" applyFont="1" applyFill="1" applyBorder="1" applyAlignment="1" applyProtection="1">
      <alignment wrapText="1"/>
    </xf>
    <xf numFmtId="0" fontId="8" fillId="6" borderId="2" xfId="0" applyFont="1" applyFill="1" applyBorder="1" applyAlignment="1" applyProtection="1">
      <alignment horizontal="left" vertical="top" wrapText="1"/>
    </xf>
    <xf numFmtId="0" fontId="8" fillId="6" borderId="4" xfId="0" applyFont="1" applyFill="1" applyBorder="1" applyAlignment="1" applyProtection="1">
      <alignment horizontal="left" vertical="top" wrapText="1"/>
    </xf>
    <xf numFmtId="0" fontId="8" fillId="4" borderId="2" xfId="0" applyFont="1" applyFill="1" applyBorder="1" applyAlignment="1" applyProtection="1">
      <alignment horizontal="center" vertical="top" wrapText="1"/>
      <protection locked="0"/>
    </xf>
    <xf numFmtId="0" fontId="8" fillId="4" borderId="3" xfId="0" applyFont="1" applyFill="1" applyBorder="1" applyAlignment="1" applyProtection="1">
      <alignment horizontal="center" vertical="top" wrapText="1"/>
      <protection locked="0"/>
    </xf>
    <xf numFmtId="0" fontId="8" fillId="4" borderId="4" xfId="0" applyFont="1" applyFill="1" applyBorder="1" applyAlignment="1" applyProtection="1">
      <alignment horizontal="center" vertical="top" wrapText="1"/>
      <protection locked="0"/>
    </xf>
    <xf numFmtId="0" fontId="19" fillId="4" borderId="2" xfId="0" applyFont="1" applyFill="1" applyBorder="1" applyAlignment="1" applyProtection="1">
      <alignment horizontal="center" vertical="top"/>
      <protection locked="0"/>
    </xf>
    <xf numFmtId="0" fontId="19" fillId="4" borderId="3" xfId="0" applyFont="1" applyFill="1" applyBorder="1" applyAlignment="1" applyProtection="1">
      <alignment horizontal="center" vertical="top"/>
      <protection locked="0"/>
    </xf>
    <xf numFmtId="0" fontId="19" fillId="4" borderId="4" xfId="0" applyFont="1" applyFill="1" applyBorder="1" applyAlignment="1" applyProtection="1">
      <alignment horizontal="center" vertical="top"/>
      <protection locked="0"/>
    </xf>
    <xf numFmtId="0" fontId="19" fillId="4" borderId="2" xfId="0" applyFont="1" applyFill="1" applyBorder="1" applyAlignment="1" applyProtection="1">
      <alignment horizontal="center" vertical="top" wrapText="1"/>
      <protection locked="0"/>
    </xf>
    <xf numFmtId="0" fontId="19" fillId="4" borderId="3" xfId="0" applyFont="1" applyFill="1" applyBorder="1" applyAlignment="1" applyProtection="1">
      <alignment horizontal="center" vertical="top" wrapText="1"/>
      <protection locked="0"/>
    </xf>
    <xf numFmtId="0" fontId="19" fillId="4" borderId="4" xfId="0" applyFont="1" applyFill="1" applyBorder="1" applyAlignment="1" applyProtection="1">
      <alignment horizontal="center" vertical="top" wrapText="1"/>
      <protection locked="0"/>
    </xf>
    <xf numFmtId="0" fontId="19" fillId="6" borderId="2" xfId="0" applyFont="1" applyFill="1" applyBorder="1" applyAlignment="1" applyProtection="1">
      <alignment horizontal="left" vertical="top" wrapText="1"/>
    </xf>
    <xf numFmtId="0" fontId="19" fillId="6" borderId="4" xfId="0" applyFont="1" applyFill="1" applyBorder="1" applyAlignment="1" applyProtection="1">
      <alignment horizontal="left" vertical="top" wrapText="1"/>
    </xf>
    <xf numFmtId="49" fontId="21" fillId="2" borderId="2" xfId="0" applyNumberFormat="1" applyFont="1" applyFill="1" applyBorder="1" applyAlignment="1" applyProtection="1">
      <alignment horizontal="left" vertical="top" wrapText="1"/>
    </xf>
    <xf numFmtId="49" fontId="21" fillId="2" borderId="3" xfId="0" applyNumberFormat="1" applyFont="1" applyFill="1" applyBorder="1" applyAlignment="1" applyProtection="1">
      <alignment horizontal="left" vertical="top" wrapText="1"/>
    </xf>
    <xf numFmtId="49" fontId="21" fillId="2" borderId="4" xfId="0" applyNumberFormat="1" applyFont="1" applyFill="1" applyBorder="1" applyAlignment="1" applyProtection="1">
      <alignment horizontal="left" vertical="top" wrapText="1"/>
    </xf>
    <xf numFmtId="0" fontId="6" fillId="2" borderId="2" xfId="0" applyFont="1" applyFill="1" applyBorder="1" applyAlignment="1" applyProtection="1">
      <alignment horizontal="left" wrapText="1"/>
    </xf>
    <xf numFmtId="0" fontId="6" fillId="2" borderId="3" xfId="0" applyFont="1" applyFill="1" applyBorder="1" applyAlignment="1" applyProtection="1">
      <alignment horizontal="left" wrapText="1"/>
    </xf>
    <xf numFmtId="0" fontId="6" fillId="2" borderId="4" xfId="0" applyFont="1" applyFill="1" applyBorder="1" applyAlignment="1" applyProtection="1">
      <alignment horizontal="left" wrapText="1"/>
    </xf>
    <xf numFmtId="0" fontId="19" fillId="6" borderId="2" xfId="0" applyFont="1" applyFill="1" applyBorder="1" applyAlignment="1" applyProtection="1">
      <alignment horizontal="left" vertical="center" wrapText="1"/>
    </xf>
    <xf numFmtId="0" fontId="19" fillId="6" borderId="4" xfId="0" applyFont="1" applyFill="1" applyBorder="1" applyAlignment="1" applyProtection="1">
      <alignment horizontal="left" vertical="center" wrapText="1"/>
    </xf>
    <xf numFmtId="0" fontId="6" fillId="2" borderId="2"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2" borderId="4" xfId="0" applyFont="1" applyFill="1" applyBorder="1" applyAlignment="1" applyProtection="1">
      <alignment horizontal="left" vertical="top" wrapText="1"/>
    </xf>
    <xf numFmtId="0" fontId="16" fillId="9" borderId="1" xfId="0" applyFont="1" applyFill="1" applyBorder="1" applyAlignment="1" applyProtection="1">
      <alignment horizontal="center" vertical="center" wrapText="1"/>
    </xf>
    <xf numFmtId="49" fontId="6" fillId="2" borderId="2" xfId="0" applyNumberFormat="1" applyFont="1" applyFill="1" applyBorder="1" applyAlignment="1" applyProtection="1">
      <alignment horizontal="left" wrapText="1"/>
    </xf>
    <xf numFmtId="49" fontId="6" fillId="2" borderId="3" xfId="0" applyNumberFormat="1" applyFont="1" applyFill="1" applyBorder="1" applyAlignment="1" applyProtection="1">
      <alignment horizontal="left" wrapText="1"/>
    </xf>
    <xf numFmtId="49" fontId="6" fillId="2" borderId="4" xfId="0" applyNumberFormat="1" applyFont="1" applyFill="1" applyBorder="1" applyAlignment="1" applyProtection="1">
      <alignment horizontal="left" wrapText="1"/>
    </xf>
  </cellXfs>
  <cellStyles count="4">
    <cellStyle name="Komma" xfId="1" builtinId="3"/>
    <cellStyle name="Normal" xfId="0" builtinId="0"/>
    <cellStyle name="Normal 2" xfId="3"/>
    <cellStyle name="Pros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P1720"/>
  <sheetViews>
    <sheetView showGridLines="0" tabSelected="1" zoomScale="70" zoomScaleNormal="70" workbookViewId="0">
      <pane ySplit="1" topLeftCell="A2" activePane="bottomLeft" state="frozen"/>
      <selection pane="bottomLeft" activeCell="F9" sqref="F9"/>
    </sheetView>
  </sheetViews>
  <sheetFormatPr baseColWidth="10" defaultColWidth="11.44140625" defaultRowHeight="13.2" x14ac:dyDescent="0.25"/>
  <cols>
    <col min="1" max="1" width="8.109375" style="127" customWidth="1"/>
    <col min="2" max="2" width="4.88671875" style="71" bestFit="1" customWidth="1"/>
    <col min="3" max="3" width="44.88671875" style="55" customWidth="1"/>
    <col min="4" max="4" width="32.33203125" style="55" customWidth="1"/>
    <col min="5" max="5" width="25.5546875" style="55" customWidth="1"/>
    <col min="6" max="6" width="15.6640625" style="9" customWidth="1"/>
    <col min="7" max="7" width="15.33203125" style="67" customWidth="1"/>
    <col min="8" max="8" width="16.88671875" style="68" customWidth="1"/>
    <col min="9" max="9" width="9.88671875" style="9" customWidth="1"/>
    <col min="10" max="16384" width="11.44140625" style="9"/>
  </cols>
  <sheetData>
    <row r="1" spans="1:16" s="120" customFormat="1" ht="57" customHeight="1" x14ac:dyDescent="0.3">
      <c r="A1" s="195" t="s">
        <v>684</v>
      </c>
      <c r="B1" s="195"/>
      <c r="C1" s="195"/>
      <c r="D1" s="195"/>
      <c r="E1" s="195"/>
      <c r="F1" s="195"/>
      <c r="G1" s="195"/>
      <c r="H1" s="195"/>
      <c r="I1" s="7"/>
      <c r="J1" s="8"/>
      <c r="K1" s="8"/>
      <c r="L1" s="8"/>
      <c r="M1" s="8"/>
      <c r="N1" s="8"/>
      <c r="O1" s="8"/>
      <c r="P1" s="8"/>
    </row>
    <row r="2" spans="1:16" x14ac:dyDescent="0.25">
      <c r="A2" s="44" t="s">
        <v>0</v>
      </c>
      <c r="B2" s="66"/>
      <c r="C2" s="192" t="s">
        <v>1</v>
      </c>
      <c r="D2" s="193"/>
      <c r="E2" s="193"/>
      <c r="F2" s="193"/>
      <c r="G2" s="193"/>
      <c r="H2" s="194"/>
    </row>
    <row r="3" spans="1:16" ht="20.25" customHeight="1" x14ac:dyDescent="0.25">
      <c r="A3" s="44"/>
      <c r="B3" s="66"/>
      <c r="C3" s="171" t="s">
        <v>728</v>
      </c>
      <c r="D3" s="172"/>
      <c r="E3" s="6"/>
      <c r="F3" s="6"/>
      <c r="G3" s="6"/>
      <c r="H3" s="6"/>
    </row>
    <row r="4" spans="1:16" ht="19.5" customHeight="1" x14ac:dyDescent="0.25">
      <c r="A4" s="44"/>
      <c r="B4" s="66"/>
      <c r="C4" s="171" t="s">
        <v>729</v>
      </c>
      <c r="D4" s="172"/>
      <c r="E4" s="6"/>
      <c r="F4" s="6"/>
      <c r="G4" s="6"/>
      <c r="H4" s="6"/>
    </row>
    <row r="5" spans="1:16" ht="19.5" customHeight="1" x14ac:dyDescent="0.25">
      <c r="A5" s="44"/>
      <c r="B5" s="66"/>
      <c r="C5" s="171" t="s">
        <v>730</v>
      </c>
      <c r="D5" s="172"/>
      <c r="E5" s="6"/>
      <c r="F5" s="6"/>
      <c r="G5" s="6"/>
      <c r="H5" s="6"/>
    </row>
    <row r="6" spans="1:16" ht="19.5" customHeight="1" x14ac:dyDescent="0.25">
      <c r="A6" s="44"/>
      <c r="B6" s="66"/>
      <c r="C6" s="171" t="s">
        <v>731</v>
      </c>
      <c r="D6" s="172"/>
      <c r="E6" s="6"/>
      <c r="F6" s="6"/>
      <c r="G6" s="6"/>
      <c r="H6" s="6"/>
    </row>
    <row r="7" spans="1:16" s="10" customFormat="1" ht="26.4" x14ac:dyDescent="0.25">
      <c r="A7" s="44" t="s">
        <v>2</v>
      </c>
      <c r="B7" s="45" t="s">
        <v>3</v>
      </c>
      <c r="C7" s="46" t="s">
        <v>4</v>
      </c>
      <c r="D7" s="46" t="s">
        <v>523</v>
      </c>
      <c r="E7" s="47" t="s">
        <v>5</v>
      </c>
      <c r="F7" s="83" t="s">
        <v>725</v>
      </c>
      <c r="G7" s="84" t="s">
        <v>726</v>
      </c>
      <c r="H7" s="84" t="s">
        <v>727</v>
      </c>
    </row>
    <row r="8" spans="1:16" x14ac:dyDescent="0.25">
      <c r="A8" s="48" t="s">
        <v>6</v>
      </c>
      <c r="B8" s="49">
        <v>1</v>
      </c>
      <c r="C8" s="50" t="s">
        <v>526</v>
      </c>
      <c r="D8" s="50"/>
      <c r="E8" s="51"/>
      <c r="F8" s="82"/>
      <c r="G8" s="85"/>
      <c r="H8" s="86"/>
      <c r="I8" s="11" t="s">
        <v>672</v>
      </c>
      <c r="J8" s="11" t="s">
        <v>673</v>
      </c>
      <c r="K8" s="11" t="s">
        <v>674</v>
      </c>
      <c r="L8" s="11" t="s">
        <v>675</v>
      </c>
      <c r="M8" s="11" t="s">
        <v>676</v>
      </c>
      <c r="N8" s="11" t="s">
        <v>677</v>
      </c>
      <c r="O8" s="11" t="s">
        <v>683</v>
      </c>
      <c r="P8" s="11" t="s">
        <v>678</v>
      </c>
    </row>
    <row r="9" spans="1:16" ht="26.4" x14ac:dyDescent="0.25">
      <c r="A9" s="48" t="s">
        <v>8</v>
      </c>
      <c r="B9" s="52">
        <v>2</v>
      </c>
      <c r="C9" s="53" t="s">
        <v>524</v>
      </c>
      <c r="D9" s="53"/>
      <c r="E9" s="54" t="s">
        <v>7</v>
      </c>
      <c r="F9" s="82"/>
      <c r="G9" s="85"/>
      <c r="H9" s="86"/>
      <c r="I9" s="10" t="s">
        <v>679</v>
      </c>
      <c r="J9" s="9">
        <f>COUNTIF($B8:$B60,"=1")</f>
        <v>32</v>
      </c>
      <c r="K9" s="9">
        <f>COUNTIFS($B$8:$B$60,"=1",($F$8:$F$60),"=2")</f>
        <v>0</v>
      </c>
      <c r="L9" s="9">
        <f>COUNTIFS($B$8:$B$60,"=1",($F$8:$F$60),"=1")</f>
        <v>0</v>
      </c>
      <c r="M9" s="9">
        <f>COUNTIFS($B$8:$B$60,"=1",($F$8:$F$60),"=0")</f>
        <v>0</v>
      </c>
      <c r="N9" s="9">
        <f>COUNTIFS($B$8:$B$60,"=1",($F$8:$F$60),"=7")</f>
        <v>0</v>
      </c>
      <c r="O9" s="9">
        <f>COUNTIFS($B$8:$B$60,"=1",($F$8:$F$60),"=8")</f>
        <v>0</v>
      </c>
      <c r="P9" s="12">
        <f>K9/(J9-O9)*100</f>
        <v>0</v>
      </c>
    </row>
    <row r="10" spans="1:16" ht="39.6" x14ac:dyDescent="0.25">
      <c r="A10" s="48" t="s">
        <v>9</v>
      </c>
      <c r="B10" s="49">
        <v>3</v>
      </c>
      <c r="C10" s="55" t="s">
        <v>525</v>
      </c>
      <c r="E10" s="51"/>
      <c r="F10" s="82"/>
      <c r="G10" s="85"/>
      <c r="H10" s="86"/>
      <c r="I10" s="13" t="s">
        <v>680</v>
      </c>
      <c r="J10" s="14">
        <f>COUNTIF($B8:$B60,"=2")</f>
        <v>12</v>
      </c>
      <c r="K10" s="9">
        <f>COUNTIFS($B$8:$B$60,"=2",($F$8:$F$60),"=2")</f>
        <v>0</v>
      </c>
      <c r="L10" s="9">
        <f>COUNTIFS($B$8:$B$60,"=2",($F$8:$F$60),"=1")</f>
        <v>0</v>
      </c>
      <c r="M10" s="9">
        <f>COUNTIFS($B$8:$B$60,"=2",($F$8:$F$60),"=0")</f>
        <v>0</v>
      </c>
      <c r="N10" s="9">
        <f>COUNTIFS($B$8:$B$60,"=2",($F$8:$F$60),"=7")</f>
        <v>0</v>
      </c>
      <c r="O10" s="9">
        <f>COUNTIFS($B$8:$B$60,"=2",($F$8:$F$60),"=8")</f>
        <v>0</v>
      </c>
      <c r="P10" s="9">
        <f>K10/(J10-O10)*100</f>
        <v>0</v>
      </c>
    </row>
    <row r="11" spans="1:16" s="14" customFormat="1" ht="26.4" x14ac:dyDescent="0.25">
      <c r="A11" s="48" t="s">
        <v>11</v>
      </c>
      <c r="B11" s="52">
        <v>3</v>
      </c>
      <c r="C11" s="54" t="s">
        <v>10</v>
      </c>
      <c r="D11" s="54"/>
      <c r="E11" s="54"/>
      <c r="F11" s="87"/>
      <c r="G11" s="88"/>
      <c r="H11" s="89"/>
      <c r="I11" s="13" t="s">
        <v>681</v>
      </c>
      <c r="J11" s="14">
        <f>COUNTIF($B8:$B60,"=3")</f>
        <v>5</v>
      </c>
      <c r="K11" s="14">
        <f>COUNTIFS($B$8:$B$60,"=3",($F$8:$F$60),"=2")</f>
        <v>0</v>
      </c>
      <c r="L11" s="14">
        <f>COUNTIFS($B$8:$B$60,"=3",($F$8:$F$60),"=1")</f>
        <v>0</v>
      </c>
      <c r="M11" s="14">
        <f>COUNTIFS($B$8:$B$60,"=3",($F$8:$F$60),"=0")</f>
        <v>0</v>
      </c>
      <c r="N11" s="14">
        <f>COUNTIFS($B$8:$B$60,"=3",($F$8:$F$60),"=7")</f>
        <v>0</v>
      </c>
      <c r="O11" s="14">
        <f>COUNTIFS($B$8:$B$60,"=3",($F$8:$F$60),"=8")</f>
        <v>0</v>
      </c>
      <c r="P11" s="14">
        <f>K11/(J11-O11)*100</f>
        <v>0</v>
      </c>
    </row>
    <row r="12" spans="1:16" s="14" customFormat="1" ht="26.4" x14ac:dyDescent="0.25">
      <c r="A12" s="48" t="s">
        <v>13</v>
      </c>
      <c r="B12" s="52">
        <v>1</v>
      </c>
      <c r="C12" s="54" t="s">
        <v>529</v>
      </c>
      <c r="D12" s="54"/>
      <c r="E12" s="54" t="s">
        <v>12</v>
      </c>
      <c r="F12" s="87"/>
      <c r="G12" s="88"/>
      <c r="H12" s="89"/>
      <c r="I12" s="15" t="s">
        <v>682</v>
      </c>
      <c r="J12" s="16">
        <f t="shared" ref="J12:O12" si="0">SUM(J9:J11)</f>
        <v>49</v>
      </c>
      <c r="K12" s="16">
        <f t="shared" si="0"/>
        <v>0</v>
      </c>
      <c r="L12" s="16">
        <f t="shared" si="0"/>
        <v>0</v>
      </c>
      <c r="M12" s="16">
        <f t="shared" si="0"/>
        <v>0</v>
      </c>
      <c r="N12" s="16">
        <f t="shared" si="0"/>
        <v>0</v>
      </c>
      <c r="O12" s="16">
        <f t="shared" si="0"/>
        <v>0</v>
      </c>
      <c r="P12" s="16"/>
    </row>
    <row r="13" spans="1:16" ht="26.4" x14ac:dyDescent="0.25">
      <c r="A13" s="48" t="s">
        <v>16</v>
      </c>
      <c r="B13" s="49">
        <v>2</v>
      </c>
      <c r="C13" s="55" t="s">
        <v>527</v>
      </c>
      <c r="E13" s="54"/>
      <c r="F13" s="82"/>
      <c r="G13" s="85"/>
      <c r="H13" s="86"/>
    </row>
    <row r="14" spans="1:16" ht="26.4" x14ac:dyDescent="0.25">
      <c r="A14" s="48" t="s">
        <v>18</v>
      </c>
      <c r="B14" s="49">
        <v>2</v>
      </c>
      <c r="C14" s="55" t="s">
        <v>14</v>
      </c>
      <c r="D14" s="55" t="s">
        <v>528</v>
      </c>
      <c r="F14" s="82"/>
      <c r="G14" s="85"/>
      <c r="H14" s="86"/>
    </row>
    <row r="15" spans="1:16" ht="39.6" x14ac:dyDescent="0.25">
      <c r="A15" s="48" t="s">
        <v>20</v>
      </c>
      <c r="B15" s="52">
        <v>1</v>
      </c>
      <c r="C15" s="54" t="s">
        <v>522</v>
      </c>
      <c r="D15" s="54"/>
      <c r="E15" s="54" t="s">
        <v>15</v>
      </c>
      <c r="F15" s="82"/>
      <c r="G15" s="85"/>
      <c r="H15" s="86"/>
    </row>
    <row r="16" spans="1:16" ht="25.5" x14ac:dyDescent="0.2">
      <c r="A16" s="48" t="s">
        <v>21</v>
      </c>
      <c r="B16" s="49">
        <v>2</v>
      </c>
      <c r="C16" s="55" t="s">
        <v>17</v>
      </c>
      <c r="F16" s="82"/>
      <c r="G16" s="85"/>
      <c r="H16" s="86"/>
    </row>
    <row r="17" spans="1:8" ht="26.4" x14ac:dyDescent="0.25">
      <c r="A17" s="48" t="s">
        <v>24</v>
      </c>
      <c r="B17" s="49">
        <v>3</v>
      </c>
      <c r="C17" s="55" t="s">
        <v>19</v>
      </c>
      <c r="F17" s="82"/>
      <c r="G17" s="85"/>
      <c r="H17" s="86"/>
    </row>
    <row r="18" spans="1:8" ht="26.4" x14ac:dyDescent="0.25">
      <c r="A18" s="48" t="s">
        <v>837</v>
      </c>
      <c r="B18" s="49">
        <v>2</v>
      </c>
      <c r="C18" s="55" t="s">
        <v>685</v>
      </c>
      <c r="F18" s="82"/>
      <c r="G18" s="85"/>
      <c r="H18" s="86"/>
    </row>
    <row r="19" spans="1:8" ht="26.4" x14ac:dyDescent="0.25">
      <c r="A19" s="48" t="s">
        <v>29</v>
      </c>
      <c r="B19" s="49">
        <v>2</v>
      </c>
      <c r="C19" s="55" t="s">
        <v>22</v>
      </c>
      <c r="E19" s="55" t="s">
        <v>23</v>
      </c>
      <c r="F19" s="82"/>
      <c r="G19" s="85"/>
      <c r="H19" s="86"/>
    </row>
    <row r="20" spans="1:8" ht="26.4" x14ac:dyDescent="0.25">
      <c r="A20" s="48" t="s">
        <v>30</v>
      </c>
      <c r="B20" s="49">
        <v>1</v>
      </c>
      <c r="C20" s="55" t="s">
        <v>25</v>
      </c>
      <c r="E20" s="51" t="s">
        <v>26</v>
      </c>
      <c r="F20" s="82"/>
      <c r="G20" s="85"/>
      <c r="H20" s="86"/>
    </row>
    <row r="21" spans="1:8" ht="26.4" x14ac:dyDescent="0.25">
      <c r="A21" s="48" t="s">
        <v>32</v>
      </c>
      <c r="B21" s="49">
        <v>2</v>
      </c>
      <c r="C21" s="55" t="s">
        <v>27</v>
      </c>
      <c r="E21" s="51" t="s">
        <v>28</v>
      </c>
      <c r="F21" s="82"/>
      <c r="G21" s="85"/>
      <c r="H21" s="86"/>
    </row>
    <row r="22" spans="1:8" x14ac:dyDescent="0.25">
      <c r="A22" s="48" t="s">
        <v>45</v>
      </c>
      <c r="B22" s="49">
        <v>1</v>
      </c>
      <c r="C22" s="56" t="s">
        <v>597</v>
      </c>
      <c r="D22" s="56"/>
      <c r="E22" s="56"/>
      <c r="F22" s="82"/>
      <c r="G22" s="85"/>
      <c r="H22" s="86"/>
    </row>
    <row r="23" spans="1:8" ht="39.6" x14ac:dyDescent="0.25">
      <c r="A23" s="48" t="s">
        <v>47</v>
      </c>
      <c r="B23" s="49">
        <v>1</v>
      </c>
      <c r="C23" s="55" t="s">
        <v>820</v>
      </c>
      <c r="D23" s="56"/>
      <c r="E23" s="56" t="s">
        <v>31</v>
      </c>
      <c r="F23" s="82"/>
      <c r="G23" s="85"/>
      <c r="H23" s="86"/>
    </row>
    <row r="24" spans="1:8" ht="39.6" x14ac:dyDescent="0.25">
      <c r="A24" s="48" t="s">
        <v>758</v>
      </c>
      <c r="B24" s="49">
        <v>1</v>
      </c>
      <c r="C24" s="55" t="s">
        <v>33</v>
      </c>
      <c r="E24" s="55" t="s">
        <v>34</v>
      </c>
      <c r="F24" s="82"/>
      <c r="G24" s="85"/>
      <c r="H24" s="86"/>
    </row>
    <row r="25" spans="1:8" x14ac:dyDescent="0.25">
      <c r="A25" s="48" t="s">
        <v>49</v>
      </c>
      <c r="B25" s="49">
        <v>1</v>
      </c>
      <c r="C25" s="55" t="s">
        <v>35</v>
      </c>
      <c r="E25" s="54" t="s">
        <v>36</v>
      </c>
      <c r="F25" s="82"/>
      <c r="G25" s="85"/>
      <c r="H25" s="86"/>
    </row>
    <row r="26" spans="1:8" x14ac:dyDescent="0.25">
      <c r="A26" s="48" t="s">
        <v>759</v>
      </c>
      <c r="B26" s="49">
        <v>1</v>
      </c>
      <c r="C26" s="55" t="s">
        <v>37</v>
      </c>
      <c r="E26" s="54" t="s">
        <v>38</v>
      </c>
      <c r="F26" s="82"/>
      <c r="G26" s="85"/>
      <c r="H26" s="86"/>
    </row>
    <row r="27" spans="1:8" x14ac:dyDescent="0.25">
      <c r="A27" s="48" t="s">
        <v>52</v>
      </c>
      <c r="B27" s="49">
        <v>1</v>
      </c>
      <c r="C27" s="55" t="s">
        <v>598</v>
      </c>
      <c r="E27" s="54" t="s">
        <v>39</v>
      </c>
      <c r="F27" s="82"/>
      <c r="G27" s="85"/>
      <c r="H27" s="86"/>
    </row>
    <row r="28" spans="1:8" ht="79.2" x14ac:dyDescent="0.25">
      <c r="A28" s="48" t="s">
        <v>54</v>
      </c>
      <c r="B28" s="49">
        <v>1</v>
      </c>
      <c r="C28" s="55" t="s">
        <v>530</v>
      </c>
      <c r="D28" s="55" t="s">
        <v>686</v>
      </c>
      <c r="E28" s="51" t="s">
        <v>40</v>
      </c>
      <c r="F28" s="82"/>
      <c r="G28" s="85"/>
      <c r="H28" s="86"/>
    </row>
    <row r="29" spans="1:8" ht="26.4" x14ac:dyDescent="0.25">
      <c r="A29" s="48" t="s">
        <v>56</v>
      </c>
      <c r="B29" s="49">
        <v>1</v>
      </c>
      <c r="C29" s="55" t="s">
        <v>41</v>
      </c>
      <c r="E29" s="51" t="s">
        <v>42</v>
      </c>
      <c r="F29" s="82"/>
      <c r="G29" s="85"/>
      <c r="H29" s="86"/>
    </row>
    <row r="30" spans="1:8" x14ac:dyDescent="0.25">
      <c r="A30" s="48" t="s">
        <v>59</v>
      </c>
      <c r="B30" s="49">
        <v>2</v>
      </c>
      <c r="C30" s="56" t="s">
        <v>43</v>
      </c>
      <c r="D30" s="56"/>
      <c r="E30" s="54" t="s">
        <v>44</v>
      </c>
      <c r="F30" s="82"/>
      <c r="G30" s="85"/>
      <c r="H30" s="86"/>
    </row>
    <row r="31" spans="1:8" ht="26.4" x14ac:dyDescent="0.25">
      <c r="A31" s="48" t="s">
        <v>533</v>
      </c>
      <c r="B31" s="49">
        <v>3</v>
      </c>
      <c r="C31" s="55" t="s">
        <v>46</v>
      </c>
      <c r="E31" s="57"/>
      <c r="F31" s="82"/>
      <c r="G31" s="85"/>
      <c r="H31" s="86"/>
    </row>
    <row r="32" spans="1:8" ht="52.8" x14ac:dyDescent="0.25">
      <c r="A32" s="48" t="s">
        <v>760</v>
      </c>
      <c r="B32" s="49">
        <v>1</v>
      </c>
      <c r="C32" s="55" t="s">
        <v>671</v>
      </c>
      <c r="E32" s="55" t="s">
        <v>48</v>
      </c>
      <c r="F32" s="82"/>
      <c r="G32" s="85"/>
      <c r="H32" s="86"/>
    </row>
    <row r="33" spans="1:8" ht="26.4" x14ac:dyDescent="0.25">
      <c r="A33" s="48" t="s">
        <v>838</v>
      </c>
      <c r="B33" s="49">
        <v>2</v>
      </c>
      <c r="C33" s="54" t="s">
        <v>50</v>
      </c>
      <c r="D33" s="54"/>
      <c r="E33" s="51" t="s">
        <v>51</v>
      </c>
      <c r="F33" s="82"/>
      <c r="G33" s="85"/>
      <c r="H33" s="86"/>
    </row>
    <row r="34" spans="1:8" ht="39.6" x14ac:dyDescent="0.25">
      <c r="A34" s="48" t="s">
        <v>62</v>
      </c>
      <c r="B34" s="49">
        <v>1</v>
      </c>
      <c r="C34" s="55" t="s">
        <v>531</v>
      </c>
      <c r="E34" s="55" t="s">
        <v>53</v>
      </c>
      <c r="F34" s="82"/>
      <c r="G34" s="85"/>
      <c r="H34" s="86"/>
    </row>
    <row r="35" spans="1:8" ht="39.6" x14ac:dyDescent="0.25">
      <c r="A35" s="48" t="s">
        <v>761</v>
      </c>
      <c r="B35" s="49">
        <v>1</v>
      </c>
      <c r="C35" s="55" t="s">
        <v>57</v>
      </c>
      <c r="E35" s="51" t="s">
        <v>58</v>
      </c>
      <c r="F35" s="82"/>
      <c r="G35" s="85"/>
      <c r="H35" s="86"/>
    </row>
    <row r="36" spans="1:8" ht="26.4" x14ac:dyDescent="0.25">
      <c r="A36" s="48" t="s">
        <v>762</v>
      </c>
      <c r="B36" s="49">
        <v>1</v>
      </c>
      <c r="C36" s="54" t="s">
        <v>60</v>
      </c>
      <c r="D36" s="54"/>
      <c r="E36" s="51" t="s">
        <v>61</v>
      </c>
      <c r="F36" s="82"/>
      <c r="G36" s="85"/>
      <c r="H36" s="86"/>
    </row>
    <row r="37" spans="1:8" ht="52.8" x14ac:dyDescent="0.25">
      <c r="A37" s="48" t="s">
        <v>763</v>
      </c>
      <c r="B37" s="49">
        <v>1</v>
      </c>
      <c r="C37" s="55" t="s">
        <v>532</v>
      </c>
      <c r="E37" s="51" t="s">
        <v>55</v>
      </c>
      <c r="F37" s="82"/>
      <c r="G37" s="85"/>
      <c r="H37" s="86"/>
    </row>
    <row r="38" spans="1:8" ht="26.4" x14ac:dyDescent="0.25">
      <c r="A38" s="48" t="s">
        <v>764</v>
      </c>
      <c r="B38" s="49">
        <v>1</v>
      </c>
      <c r="C38" s="56" t="s">
        <v>599</v>
      </c>
      <c r="D38" s="56"/>
      <c r="E38" s="51" t="s">
        <v>28</v>
      </c>
      <c r="F38" s="82"/>
      <c r="G38" s="85"/>
      <c r="H38" s="86"/>
    </row>
    <row r="39" spans="1:8" ht="26.4" x14ac:dyDescent="0.25">
      <c r="A39" s="48" t="s">
        <v>765</v>
      </c>
      <c r="B39" s="49">
        <v>1</v>
      </c>
      <c r="C39" s="56" t="s">
        <v>687</v>
      </c>
      <c r="D39" s="56"/>
      <c r="E39" s="51" t="s">
        <v>63</v>
      </c>
      <c r="F39" s="82"/>
      <c r="G39" s="85"/>
      <c r="H39" s="86"/>
    </row>
    <row r="40" spans="1:8" ht="26.4" x14ac:dyDescent="0.25">
      <c r="A40" s="44" t="s">
        <v>64</v>
      </c>
      <c r="B40" s="58" t="s">
        <v>3</v>
      </c>
      <c r="C40" s="47" t="s">
        <v>65</v>
      </c>
      <c r="D40" s="47"/>
      <c r="E40" s="47" t="s">
        <v>5</v>
      </c>
      <c r="F40" s="83" t="s">
        <v>725</v>
      </c>
      <c r="G40" s="84" t="s">
        <v>726</v>
      </c>
      <c r="H40" s="84" t="s">
        <v>727</v>
      </c>
    </row>
    <row r="41" spans="1:8" ht="39.6" x14ac:dyDescent="0.25">
      <c r="A41" s="48" t="s">
        <v>66</v>
      </c>
      <c r="B41" s="59">
        <v>1</v>
      </c>
      <c r="C41" s="55" t="s">
        <v>688</v>
      </c>
      <c r="E41" s="55" t="s">
        <v>67</v>
      </c>
      <c r="F41" s="82"/>
      <c r="G41" s="85"/>
      <c r="H41" s="86"/>
    </row>
    <row r="42" spans="1:8" ht="26.4" x14ac:dyDescent="0.25">
      <c r="A42" s="48" t="s">
        <v>68</v>
      </c>
      <c r="B42" s="59">
        <v>1</v>
      </c>
      <c r="C42" s="55" t="s">
        <v>69</v>
      </c>
      <c r="E42" s="55" t="s">
        <v>70</v>
      </c>
      <c r="F42" s="82"/>
      <c r="G42" s="85"/>
      <c r="H42" s="86"/>
    </row>
    <row r="43" spans="1:8" ht="26.4" x14ac:dyDescent="0.25">
      <c r="A43" s="48" t="s">
        <v>71</v>
      </c>
      <c r="B43" s="59">
        <v>1</v>
      </c>
      <c r="C43" s="55" t="s">
        <v>72</v>
      </c>
      <c r="E43" s="55" t="s">
        <v>600</v>
      </c>
      <c r="F43" s="82"/>
      <c r="G43" s="85"/>
      <c r="H43" s="86"/>
    </row>
    <row r="44" spans="1:8" s="17" customFormat="1" ht="52.8" x14ac:dyDescent="0.25">
      <c r="A44" s="48" t="s">
        <v>73</v>
      </c>
      <c r="B44" s="52">
        <v>1</v>
      </c>
      <c r="C44" s="25" t="s">
        <v>830</v>
      </c>
      <c r="D44" s="25"/>
      <c r="E44" s="25" t="s">
        <v>75</v>
      </c>
      <c r="F44" s="91"/>
      <c r="G44" s="92"/>
      <c r="H44" s="93"/>
    </row>
    <row r="45" spans="1:8" s="14" customFormat="1" ht="26.4" x14ac:dyDescent="0.25">
      <c r="A45" s="48" t="s">
        <v>74</v>
      </c>
      <c r="B45" s="60">
        <v>1</v>
      </c>
      <c r="C45" s="54" t="s">
        <v>76</v>
      </c>
      <c r="D45" s="54"/>
      <c r="E45" s="54" t="s">
        <v>77</v>
      </c>
      <c r="F45" s="87"/>
      <c r="G45" s="88"/>
      <c r="H45" s="89"/>
    </row>
    <row r="46" spans="1:8" ht="26.4" x14ac:dyDescent="0.25">
      <c r="A46" s="44" t="s">
        <v>839</v>
      </c>
      <c r="B46" s="61"/>
      <c r="C46" s="62" t="s">
        <v>78</v>
      </c>
      <c r="D46" s="62"/>
      <c r="E46" s="47" t="s">
        <v>5</v>
      </c>
      <c r="F46" s="83" t="s">
        <v>725</v>
      </c>
      <c r="G46" s="84" t="s">
        <v>726</v>
      </c>
      <c r="H46" s="84" t="s">
        <v>727</v>
      </c>
    </row>
    <row r="47" spans="1:8" s="14" customFormat="1" ht="26.4" x14ac:dyDescent="0.25">
      <c r="A47" s="48" t="s">
        <v>79</v>
      </c>
      <c r="B47" s="60">
        <v>1</v>
      </c>
      <c r="C47" s="54" t="s">
        <v>534</v>
      </c>
      <c r="D47" s="54"/>
      <c r="E47" s="54" t="s">
        <v>80</v>
      </c>
      <c r="F47" s="87"/>
      <c r="G47" s="88"/>
      <c r="H47" s="89"/>
    </row>
    <row r="48" spans="1:8" ht="26.4" x14ac:dyDescent="0.25">
      <c r="A48" s="48" t="s">
        <v>81</v>
      </c>
      <c r="B48" s="59">
        <v>1</v>
      </c>
      <c r="C48" s="55" t="s">
        <v>82</v>
      </c>
      <c r="E48" s="55" t="s">
        <v>28</v>
      </c>
      <c r="F48" s="82"/>
      <c r="G48" s="85"/>
      <c r="H48" s="86"/>
    </row>
    <row r="49" spans="1:8" s="14" customFormat="1" ht="171.6" x14ac:dyDescent="0.25">
      <c r="A49" s="48" t="s">
        <v>83</v>
      </c>
      <c r="B49" s="60">
        <v>1</v>
      </c>
      <c r="C49" s="54" t="s">
        <v>535</v>
      </c>
      <c r="D49" s="54" t="s">
        <v>689</v>
      </c>
      <c r="E49" s="54" t="s">
        <v>28</v>
      </c>
      <c r="F49" s="87"/>
      <c r="G49" s="88"/>
      <c r="H49" s="89"/>
    </row>
    <row r="50" spans="1:8" ht="39.6" x14ac:dyDescent="0.25">
      <c r="A50" s="48" t="s">
        <v>84</v>
      </c>
      <c r="B50" s="59">
        <v>1</v>
      </c>
      <c r="C50" s="55" t="s">
        <v>86</v>
      </c>
      <c r="E50" s="51" t="s">
        <v>87</v>
      </c>
      <c r="F50" s="82"/>
      <c r="G50" s="85"/>
      <c r="H50" s="86"/>
    </row>
    <row r="51" spans="1:8" ht="26.4" x14ac:dyDescent="0.25">
      <c r="A51" s="48" t="s">
        <v>85</v>
      </c>
      <c r="B51" s="59">
        <v>1</v>
      </c>
      <c r="C51" s="55" t="s">
        <v>89</v>
      </c>
      <c r="E51" s="51" t="s">
        <v>90</v>
      </c>
      <c r="F51" s="82"/>
      <c r="G51" s="85"/>
      <c r="H51" s="86"/>
    </row>
    <row r="52" spans="1:8" ht="39.6" x14ac:dyDescent="0.25">
      <c r="A52" s="48" t="s">
        <v>88</v>
      </c>
      <c r="B52" s="59">
        <v>1</v>
      </c>
      <c r="C52" s="55" t="s">
        <v>92</v>
      </c>
      <c r="E52" s="51" t="s">
        <v>93</v>
      </c>
      <c r="F52" s="82"/>
      <c r="G52" s="85"/>
      <c r="H52" s="86"/>
    </row>
    <row r="53" spans="1:8" x14ac:dyDescent="0.25">
      <c r="A53" s="48" t="s">
        <v>91</v>
      </c>
      <c r="B53" s="59">
        <v>1</v>
      </c>
      <c r="C53" s="55" t="s">
        <v>95</v>
      </c>
      <c r="E53" s="51" t="s">
        <v>90</v>
      </c>
      <c r="F53" s="82"/>
      <c r="G53" s="85"/>
      <c r="H53" s="86"/>
    </row>
    <row r="54" spans="1:8" s="17" customFormat="1" ht="26.4" x14ac:dyDescent="0.25">
      <c r="A54" s="48" t="s">
        <v>94</v>
      </c>
      <c r="B54" s="52">
        <v>3</v>
      </c>
      <c r="C54" s="25" t="s">
        <v>812</v>
      </c>
      <c r="D54" s="25"/>
      <c r="E54" s="25" t="s">
        <v>96</v>
      </c>
      <c r="F54" s="91"/>
      <c r="G54" s="92"/>
      <c r="H54" s="93"/>
    </row>
    <row r="55" spans="1:8" ht="26.4" x14ac:dyDescent="0.25">
      <c r="A55" s="44" t="s">
        <v>97</v>
      </c>
      <c r="B55" s="63"/>
      <c r="C55" s="47" t="s">
        <v>98</v>
      </c>
      <c r="D55" s="47"/>
      <c r="E55" s="47" t="s">
        <v>5</v>
      </c>
      <c r="F55" s="83" t="s">
        <v>725</v>
      </c>
      <c r="G55" s="84" t="s">
        <v>726</v>
      </c>
      <c r="H55" s="84" t="s">
        <v>727</v>
      </c>
    </row>
    <row r="56" spans="1:8" s="14" customFormat="1" ht="26.4" x14ac:dyDescent="0.25">
      <c r="A56" s="48" t="s">
        <v>99</v>
      </c>
      <c r="B56" s="60">
        <v>1</v>
      </c>
      <c r="C56" s="54" t="s">
        <v>100</v>
      </c>
      <c r="D56" s="54"/>
      <c r="E56" s="54" t="s">
        <v>101</v>
      </c>
      <c r="F56" s="87"/>
      <c r="G56" s="88"/>
      <c r="H56" s="89"/>
    </row>
    <row r="57" spans="1:8" ht="92.4" x14ac:dyDescent="0.25">
      <c r="A57" s="48" t="s">
        <v>102</v>
      </c>
      <c r="B57" s="59">
        <v>2</v>
      </c>
      <c r="C57" s="55" t="s">
        <v>690</v>
      </c>
      <c r="D57" s="55" t="s">
        <v>691</v>
      </c>
      <c r="F57" s="82"/>
      <c r="G57" s="85"/>
      <c r="H57" s="86"/>
    </row>
    <row r="58" spans="1:8" ht="26.4" x14ac:dyDescent="0.25">
      <c r="A58" s="44" t="s">
        <v>840</v>
      </c>
      <c r="B58" s="61"/>
      <c r="C58" s="64" t="s">
        <v>536</v>
      </c>
      <c r="D58" s="65"/>
      <c r="E58" s="47" t="s">
        <v>5</v>
      </c>
      <c r="F58" s="83" t="s">
        <v>725</v>
      </c>
      <c r="G58" s="84" t="s">
        <v>726</v>
      </c>
      <c r="H58" s="84" t="s">
        <v>727</v>
      </c>
    </row>
    <row r="59" spans="1:8" ht="118.8" x14ac:dyDescent="0.25">
      <c r="A59" s="48" t="s">
        <v>103</v>
      </c>
      <c r="B59" s="59">
        <v>2</v>
      </c>
      <c r="C59" s="55" t="s">
        <v>104</v>
      </c>
      <c r="D59" s="55" t="s">
        <v>692</v>
      </c>
      <c r="E59" s="51" t="s">
        <v>105</v>
      </c>
      <c r="F59" s="82"/>
      <c r="G59" s="85"/>
      <c r="H59" s="86"/>
    </row>
    <row r="60" spans="1:8" x14ac:dyDescent="0.25">
      <c r="A60" s="48" t="s">
        <v>106</v>
      </c>
      <c r="B60" s="59">
        <v>2</v>
      </c>
      <c r="C60" s="55" t="s">
        <v>107</v>
      </c>
      <c r="E60" s="55" t="s">
        <v>108</v>
      </c>
      <c r="F60" s="82"/>
      <c r="G60" s="85"/>
      <c r="H60" s="86"/>
    </row>
    <row r="61" spans="1:8" x14ac:dyDescent="0.25">
      <c r="A61" s="69" t="s">
        <v>109</v>
      </c>
      <c r="B61" s="70"/>
      <c r="C61" s="187" t="s">
        <v>110</v>
      </c>
      <c r="D61" s="188"/>
      <c r="E61" s="188"/>
      <c r="F61" s="188"/>
      <c r="G61" s="188"/>
      <c r="H61" s="189"/>
    </row>
    <row r="62" spans="1:8" ht="20.25" customHeight="1" x14ac:dyDescent="0.25">
      <c r="A62" s="44"/>
      <c r="B62" s="66"/>
      <c r="C62" s="171" t="s">
        <v>732</v>
      </c>
      <c r="D62" s="172"/>
      <c r="E62" s="173"/>
      <c r="F62" s="174"/>
      <c r="G62" s="174"/>
      <c r="H62" s="175"/>
    </row>
    <row r="63" spans="1:8" ht="19.5" customHeight="1" x14ac:dyDescent="0.25">
      <c r="A63" s="44"/>
      <c r="B63" s="66"/>
      <c r="C63" s="171" t="s">
        <v>733</v>
      </c>
      <c r="D63" s="172"/>
      <c r="E63" s="173"/>
      <c r="F63" s="174"/>
      <c r="G63" s="174"/>
      <c r="H63" s="175"/>
    </row>
    <row r="64" spans="1:8" ht="19.5" customHeight="1" x14ac:dyDescent="0.25">
      <c r="A64" s="44"/>
      <c r="B64" s="66"/>
      <c r="C64" s="171" t="s">
        <v>734</v>
      </c>
      <c r="D64" s="172"/>
      <c r="E64" s="173"/>
      <c r="F64" s="174"/>
      <c r="G64" s="174"/>
      <c r="H64" s="175"/>
    </row>
    <row r="65" spans="1:16" ht="19.5" customHeight="1" x14ac:dyDescent="0.25">
      <c r="A65" s="44"/>
      <c r="B65" s="66"/>
      <c r="C65" s="171" t="s">
        <v>735</v>
      </c>
      <c r="D65" s="172"/>
      <c r="E65" s="173"/>
      <c r="F65" s="174"/>
      <c r="G65" s="174"/>
      <c r="H65" s="175"/>
    </row>
    <row r="66" spans="1:16" ht="26.4" x14ac:dyDescent="0.25">
      <c r="A66" s="44" t="s">
        <v>111</v>
      </c>
      <c r="B66" s="63"/>
      <c r="C66" s="47" t="s">
        <v>112</v>
      </c>
      <c r="D66" s="46" t="s">
        <v>523</v>
      </c>
      <c r="E66" s="47" t="s">
        <v>5</v>
      </c>
      <c r="F66" s="83" t="s">
        <v>725</v>
      </c>
      <c r="G66" s="84" t="s">
        <v>726</v>
      </c>
      <c r="H66" s="84" t="s">
        <v>727</v>
      </c>
      <c r="I66" s="11" t="s">
        <v>672</v>
      </c>
      <c r="J66" s="11" t="s">
        <v>673</v>
      </c>
      <c r="K66" s="11" t="s">
        <v>674</v>
      </c>
      <c r="L66" s="11" t="s">
        <v>675</v>
      </c>
      <c r="M66" s="11" t="s">
        <v>676</v>
      </c>
      <c r="N66" s="11" t="s">
        <v>677</v>
      </c>
      <c r="O66" s="11" t="s">
        <v>683</v>
      </c>
      <c r="P66" s="11" t="s">
        <v>678</v>
      </c>
    </row>
    <row r="67" spans="1:16" ht="26.4" x14ac:dyDescent="0.25">
      <c r="A67" s="48" t="s">
        <v>113</v>
      </c>
      <c r="B67" s="71">
        <v>1</v>
      </c>
      <c r="C67" s="55" t="s">
        <v>537</v>
      </c>
      <c r="E67" s="54" t="s">
        <v>114</v>
      </c>
      <c r="F67" s="82"/>
      <c r="G67" s="85"/>
      <c r="H67" s="86"/>
      <c r="I67" s="10" t="s">
        <v>679</v>
      </c>
      <c r="J67" s="9">
        <f>COUNTIF($B66:$B132,"=1")</f>
        <v>36</v>
      </c>
      <c r="K67" s="9">
        <f>COUNTIFS($B$67:$B$132,"=1",($F$67:$F$132),"=2")</f>
        <v>0</v>
      </c>
      <c r="L67" s="9">
        <f>COUNTIFS($B$67:$B$132,"=1",($F$67:$F$132),"=1")</f>
        <v>0</v>
      </c>
      <c r="M67" s="9">
        <f>COUNTIFS($B$67:$B$132,"=1",($F$67:$F$132),"=0")</f>
        <v>0</v>
      </c>
      <c r="N67" s="9">
        <f>COUNTIFS($B$67:$B$132,"=1",($F$67:$F$132),"=7")</f>
        <v>0</v>
      </c>
      <c r="O67" s="9">
        <f>COUNTIFS($B$67:$B$132,"=1",($F$67:$F$132),"=8")</f>
        <v>0</v>
      </c>
      <c r="P67" s="12">
        <f>K67/(J67-O67)*100</f>
        <v>0</v>
      </c>
    </row>
    <row r="68" spans="1:16" ht="26.4" x14ac:dyDescent="0.25">
      <c r="A68" s="48" t="s">
        <v>115</v>
      </c>
      <c r="B68" s="71">
        <v>1</v>
      </c>
      <c r="C68" s="55" t="s">
        <v>538</v>
      </c>
      <c r="E68" s="54" t="s">
        <v>114</v>
      </c>
      <c r="F68" s="82"/>
      <c r="G68" s="85"/>
      <c r="H68" s="86"/>
      <c r="I68" s="13" t="s">
        <v>680</v>
      </c>
      <c r="J68" s="14">
        <f>COUNTIF($B66:$B132,"=2")</f>
        <v>20</v>
      </c>
      <c r="K68" s="9">
        <f>COUNTIFS($B$67:$B$132,"=2",($F$67:$F$132),"=2")</f>
        <v>0</v>
      </c>
      <c r="L68" s="9">
        <f>COUNTIFS($B$67:$B$132,"=2",($F$67:$F$132),"=1")</f>
        <v>0</v>
      </c>
      <c r="M68" s="9">
        <f>COUNTIFS($B$67:$B$132,"=2",($F$67:$F$132),"=0")</f>
        <v>0</v>
      </c>
      <c r="N68" s="9">
        <f>COUNTIFS($B$67:$B$132,"=2",($F$67:$F$132),"=7")</f>
        <v>0</v>
      </c>
      <c r="O68" s="9">
        <f>COUNTIFS($B$67:$B$132,"=2",($F$67:$F$132),"=8")</f>
        <v>0</v>
      </c>
      <c r="P68" s="9">
        <f>K68/(J68-O68)*100</f>
        <v>0</v>
      </c>
    </row>
    <row r="69" spans="1:16" s="14" customFormat="1" ht="39.6" x14ac:dyDescent="0.25">
      <c r="A69" s="48" t="s">
        <v>766</v>
      </c>
      <c r="B69" s="72">
        <v>1</v>
      </c>
      <c r="C69" s="54" t="s">
        <v>539</v>
      </c>
      <c r="D69" s="54"/>
      <c r="E69" s="54" t="s">
        <v>114</v>
      </c>
      <c r="F69" s="87"/>
      <c r="G69" s="88"/>
      <c r="H69" s="89"/>
      <c r="I69" s="13" t="s">
        <v>681</v>
      </c>
      <c r="J69" s="14">
        <f>COUNTIF($B66:$B132,"=3")</f>
        <v>5</v>
      </c>
      <c r="K69" s="9">
        <f>COUNTIFS($B$67:$B$132,"=3",($F$67:$F$132),"=2")</f>
        <v>0</v>
      </c>
      <c r="L69" s="9">
        <f>COUNTIFS($B$67:$B$132,"=3",($F$67:$F$132),"=1")</f>
        <v>0</v>
      </c>
      <c r="M69" s="9">
        <f>COUNTIFS($B$67:$B$132,"=3",($F$67:$F$132),"=0")</f>
        <v>0</v>
      </c>
      <c r="N69" s="9">
        <f>COUNTIFS($B$67:$B$132,"=3",($F$67:$F$132),"=7")</f>
        <v>0</v>
      </c>
      <c r="O69" s="9">
        <f>COUNTIFS($B$67:$B$132,"=3",($F$67:$F$132),"=8")</f>
        <v>0</v>
      </c>
      <c r="P69" s="9">
        <f>K69/(J69-O69)*100</f>
        <v>0</v>
      </c>
    </row>
    <row r="70" spans="1:16" ht="26.4" x14ac:dyDescent="0.25">
      <c r="A70" s="48" t="s">
        <v>116</v>
      </c>
      <c r="B70" s="71">
        <v>2</v>
      </c>
      <c r="C70" s="55" t="s">
        <v>540</v>
      </c>
      <c r="E70" s="57"/>
      <c r="F70" s="82"/>
      <c r="G70" s="85"/>
      <c r="H70" s="86"/>
      <c r="I70" s="15" t="s">
        <v>682</v>
      </c>
      <c r="J70" s="16">
        <f t="shared" ref="J70:O70" si="1">SUM(J67:J69)</f>
        <v>61</v>
      </c>
      <c r="K70" s="16">
        <f t="shared" si="1"/>
        <v>0</v>
      </c>
      <c r="L70" s="16">
        <f t="shared" si="1"/>
        <v>0</v>
      </c>
      <c r="M70" s="16">
        <f t="shared" si="1"/>
        <v>0</v>
      </c>
      <c r="N70" s="16">
        <f t="shared" si="1"/>
        <v>0</v>
      </c>
      <c r="O70" s="16">
        <f t="shared" si="1"/>
        <v>0</v>
      </c>
      <c r="P70" s="16"/>
    </row>
    <row r="71" spans="1:16" ht="39.6" x14ac:dyDescent="0.25">
      <c r="A71" s="48" t="s">
        <v>117</v>
      </c>
      <c r="B71" s="71">
        <v>1</v>
      </c>
      <c r="C71" s="55" t="s">
        <v>541</v>
      </c>
      <c r="E71" s="55" t="s">
        <v>118</v>
      </c>
      <c r="F71" s="82"/>
      <c r="G71" s="85"/>
      <c r="H71" s="86"/>
    </row>
    <row r="72" spans="1:16" ht="39.6" x14ac:dyDescent="0.25">
      <c r="A72" s="48" t="s">
        <v>767</v>
      </c>
      <c r="B72" s="71">
        <v>1</v>
      </c>
      <c r="C72" s="55" t="s">
        <v>601</v>
      </c>
      <c r="E72" s="9" t="s">
        <v>119</v>
      </c>
      <c r="F72" s="82"/>
      <c r="G72" s="85"/>
      <c r="H72" s="86"/>
    </row>
    <row r="73" spans="1:16" ht="26.4" x14ac:dyDescent="0.25">
      <c r="A73" s="44" t="s">
        <v>120</v>
      </c>
      <c r="B73" s="63"/>
      <c r="C73" s="47" t="s">
        <v>121</v>
      </c>
      <c r="D73" s="47"/>
      <c r="E73" s="47" t="s">
        <v>5</v>
      </c>
      <c r="F73" s="83" t="s">
        <v>725</v>
      </c>
      <c r="G73" s="84" t="s">
        <v>726</v>
      </c>
      <c r="H73" s="84" t="s">
        <v>727</v>
      </c>
    </row>
    <row r="74" spans="1:16" s="14" customFormat="1" ht="52.8" x14ac:dyDescent="0.25">
      <c r="A74" s="48" t="s">
        <v>127</v>
      </c>
      <c r="B74" s="52">
        <v>1</v>
      </c>
      <c r="C74" s="73" t="s">
        <v>542</v>
      </c>
      <c r="D74" s="73"/>
      <c r="E74" s="73" t="s">
        <v>122</v>
      </c>
      <c r="F74" s="87"/>
      <c r="G74" s="88"/>
      <c r="H74" s="89"/>
    </row>
    <row r="75" spans="1:16" s="14" customFormat="1" ht="39.6" x14ac:dyDescent="0.25">
      <c r="A75" s="48" t="s">
        <v>130</v>
      </c>
      <c r="B75" s="60">
        <v>1</v>
      </c>
      <c r="C75" s="74" t="s">
        <v>123</v>
      </c>
      <c r="D75" s="74"/>
      <c r="E75" s="54" t="s">
        <v>124</v>
      </c>
      <c r="F75" s="87"/>
      <c r="G75" s="88"/>
      <c r="H75" s="89"/>
    </row>
    <row r="76" spans="1:16" s="14" customFormat="1" ht="26.4" x14ac:dyDescent="0.25">
      <c r="A76" s="48" t="s">
        <v>133</v>
      </c>
      <c r="B76" s="52">
        <v>2</v>
      </c>
      <c r="C76" s="73" t="s">
        <v>125</v>
      </c>
      <c r="D76" s="73"/>
      <c r="E76" s="73" t="s">
        <v>126</v>
      </c>
      <c r="F76" s="87"/>
      <c r="G76" s="88"/>
      <c r="H76" s="89"/>
    </row>
    <row r="77" spans="1:16" ht="26.4" x14ac:dyDescent="0.25">
      <c r="A77" s="48" t="s">
        <v>841</v>
      </c>
      <c r="B77" s="71">
        <v>1</v>
      </c>
      <c r="C77" s="55" t="s">
        <v>128</v>
      </c>
      <c r="E77" s="51" t="s">
        <v>129</v>
      </c>
      <c r="F77" s="82"/>
      <c r="G77" s="85"/>
      <c r="H77" s="86"/>
    </row>
    <row r="78" spans="1:16" ht="26.4" x14ac:dyDescent="0.25">
      <c r="A78" s="48" t="s">
        <v>136</v>
      </c>
      <c r="B78" s="71">
        <v>1</v>
      </c>
      <c r="C78" s="55" t="s">
        <v>131</v>
      </c>
      <c r="E78" s="51" t="s">
        <v>132</v>
      </c>
      <c r="F78" s="82"/>
      <c r="G78" s="85"/>
      <c r="H78" s="86"/>
    </row>
    <row r="79" spans="1:16" ht="26.4" x14ac:dyDescent="0.25">
      <c r="A79" s="48" t="s">
        <v>138</v>
      </c>
      <c r="B79" s="71">
        <v>1</v>
      </c>
      <c r="C79" s="55" t="s">
        <v>693</v>
      </c>
      <c r="E79" s="51" t="s">
        <v>134</v>
      </c>
      <c r="F79" s="82"/>
      <c r="G79" s="85"/>
      <c r="H79" s="86"/>
    </row>
    <row r="80" spans="1:16" x14ac:dyDescent="0.25">
      <c r="A80" s="48" t="s">
        <v>139</v>
      </c>
      <c r="B80" s="71">
        <v>2</v>
      </c>
      <c r="C80" s="55" t="s">
        <v>135</v>
      </c>
      <c r="F80" s="82"/>
      <c r="G80" s="85"/>
      <c r="H80" s="86"/>
    </row>
    <row r="81" spans="1:8" x14ac:dyDescent="0.25">
      <c r="A81" s="48" t="s">
        <v>140</v>
      </c>
      <c r="B81" s="71">
        <v>2</v>
      </c>
      <c r="C81" s="55" t="s">
        <v>137</v>
      </c>
      <c r="F81" s="82"/>
      <c r="G81" s="85"/>
      <c r="H81" s="86"/>
    </row>
    <row r="82" spans="1:8" ht="26.4" x14ac:dyDescent="0.25">
      <c r="A82" s="48" t="s">
        <v>141</v>
      </c>
      <c r="B82" s="71">
        <v>3</v>
      </c>
      <c r="C82" s="55" t="s">
        <v>694</v>
      </c>
      <c r="F82" s="82"/>
      <c r="G82" s="85"/>
      <c r="H82" s="86"/>
    </row>
    <row r="83" spans="1:8" s="14" customFormat="1" ht="66" x14ac:dyDescent="0.25">
      <c r="A83" s="48" t="s">
        <v>143</v>
      </c>
      <c r="B83" s="72">
        <v>2</v>
      </c>
      <c r="C83" s="54" t="s">
        <v>602</v>
      </c>
      <c r="D83" s="54"/>
      <c r="E83" s="54"/>
      <c r="F83" s="87"/>
      <c r="G83" s="88"/>
      <c r="H83" s="89"/>
    </row>
    <row r="84" spans="1:8" ht="39.6" x14ac:dyDescent="0.25">
      <c r="A84" s="48" t="s">
        <v>146</v>
      </c>
      <c r="B84" s="71">
        <v>2</v>
      </c>
      <c r="C84" s="55" t="s">
        <v>695</v>
      </c>
      <c r="F84" s="82"/>
      <c r="G84" s="85"/>
      <c r="H84" s="86"/>
    </row>
    <row r="85" spans="1:8" ht="79.2" x14ac:dyDescent="0.25">
      <c r="A85" s="48" t="s">
        <v>148</v>
      </c>
      <c r="B85" s="71">
        <v>1</v>
      </c>
      <c r="C85" s="55" t="s">
        <v>543</v>
      </c>
      <c r="D85" s="55" t="s">
        <v>544</v>
      </c>
      <c r="E85" s="54" t="s">
        <v>142</v>
      </c>
      <c r="F85" s="82"/>
      <c r="G85" s="85"/>
      <c r="H85" s="86"/>
    </row>
    <row r="86" spans="1:8" ht="52.8" x14ac:dyDescent="0.25">
      <c r="A86" s="48" t="s">
        <v>151</v>
      </c>
      <c r="B86" s="71">
        <v>2</v>
      </c>
      <c r="C86" s="55" t="s">
        <v>545</v>
      </c>
      <c r="D86" s="55" t="s">
        <v>546</v>
      </c>
      <c r="F86" s="82"/>
      <c r="G86" s="85"/>
      <c r="H86" s="86"/>
    </row>
    <row r="87" spans="1:8" s="14" customFormat="1" ht="66" x14ac:dyDescent="0.25">
      <c r="A87" s="48" t="s">
        <v>154</v>
      </c>
      <c r="B87" s="72">
        <v>1</v>
      </c>
      <c r="C87" s="54" t="s">
        <v>144</v>
      </c>
      <c r="D87" s="54"/>
      <c r="E87" s="54" t="s">
        <v>145</v>
      </c>
      <c r="F87" s="87"/>
      <c r="G87" s="88"/>
      <c r="H87" s="89"/>
    </row>
    <row r="88" spans="1:8" ht="26.4" x14ac:dyDescent="0.25">
      <c r="A88" s="48" t="s">
        <v>157</v>
      </c>
      <c r="B88" s="71">
        <v>2</v>
      </c>
      <c r="C88" s="55" t="s">
        <v>147</v>
      </c>
      <c r="F88" s="82"/>
      <c r="G88" s="85"/>
      <c r="H88" s="86"/>
    </row>
    <row r="89" spans="1:8" ht="26.4" x14ac:dyDescent="0.25">
      <c r="A89" s="48" t="s">
        <v>768</v>
      </c>
      <c r="B89" s="71">
        <v>1</v>
      </c>
      <c r="C89" s="55" t="s">
        <v>149</v>
      </c>
      <c r="E89" s="51" t="s">
        <v>150</v>
      </c>
      <c r="F89" s="82"/>
      <c r="G89" s="85"/>
      <c r="H89" s="86"/>
    </row>
    <row r="90" spans="1:8" ht="66" x14ac:dyDescent="0.25">
      <c r="A90" s="48" t="s">
        <v>769</v>
      </c>
      <c r="B90" s="71">
        <v>1</v>
      </c>
      <c r="C90" s="55" t="s">
        <v>152</v>
      </c>
      <c r="D90" s="55" t="s">
        <v>153</v>
      </c>
      <c r="E90" s="51" t="s">
        <v>150</v>
      </c>
      <c r="F90" s="82"/>
      <c r="G90" s="85"/>
      <c r="H90" s="86"/>
    </row>
    <row r="91" spans="1:8" ht="39.6" x14ac:dyDescent="0.25">
      <c r="A91" s="48" t="s">
        <v>770</v>
      </c>
      <c r="B91" s="71">
        <v>1</v>
      </c>
      <c r="C91" s="55" t="s">
        <v>155</v>
      </c>
      <c r="E91" s="51" t="s">
        <v>156</v>
      </c>
      <c r="F91" s="82"/>
      <c r="G91" s="85"/>
      <c r="H91" s="86"/>
    </row>
    <row r="92" spans="1:8" ht="52.8" x14ac:dyDescent="0.25">
      <c r="A92" s="48" t="s">
        <v>771</v>
      </c>
      <c r="B92" s="71">
        <v>2</v>
      </c>
      <c r="C92" s="55" t="s">
        <v>158</v>
      </c>
      <c r="E92" s="55" t="s">
        <v>159</v>
      </c>
      <c r="F92" s="82"/>
      <c r="G92" s="85"/>
      <c r="H92" s="86"/>
    </row>
    <row r="93" spans="1:8" s="14" customFormat="1" ht="26.4" x14ac:dyDescent="0.25">
      <c r="A93" s="44" t="s">
        <v>160</v>
      </c>
      <c r="B93" s="63"/>
      <c r="C93" s="47" t="s">
        <v>813</v>
      </c>
      <c r="D93" s="47"/>
      <c r="E93" s="47" t="s">
        <v>5</v>
      </c>
      <c r="F93" s="94" t="s">
        <v>725</v>
      </c>
      <c r="G93" s="1" t="s">
        <v>726</v>
      </c>
      <c r="H93" s="1" t="s">
        <v>727</v>
      </c>
    </row>
    <row r="94" spans="1:8" ht="39.6" x14ac:dyDescent="0.25">
      <c r="A94" s="48" t="s">
        <v>161</v>
      </c>
      <c r="B94" s="71">
        <v>1</v>
      </c>
      <c r="C94" s="55" t="s">
        <v>162</v>
      </c>
      <c r="E94" s="75" t="s">
        <v>163</v>
      </c>
      <c r="F94" s="82"/>
      <c r="G94" s="85"/>
      <c r="H94" s="86"/>
    </row>
    <row r="95" spans="1:8" ht="39.6" x14ac:dyDescent="0.25">
      <c r="A95" s="48" t="s">
        <v>164</v>
      </c>
      <c r="B95" s="71">
        <v>1</v>
      </c>
      <c r="C95" s="55" t="s">
        <v>165</v>
      </c>
      <c r="E95" s="51" t="s">
        <v>166</v>
      </c>
      <c r="F95" s="82"/>
      <c r="G95" s="85"/>
      <c r="H95" s="86"/>
    </row>
    <row r="96" spans="1:8" ht="52.8" x14ac:dyDescent="0.25">
      <c r="A96" s="48" t="s">
        <v>167</v>
      </c>
      <c r="B96" s="71">
        <v>1</v>
      </c>
      <c r="C96" s="55" t="s">
        <v>168</v>
      </c>
      <c r="E96" s="55" t="s">
        <v>169</v>
      </c>
      <c r="F96" s="82"/>
      <c r="G96" s="85"/>
      <c r="H96" s="86"/>
    </row>
    <row r="97" spans="1:8" ht="66" x14ac:dyDescent="0.25">
      <c r="A97" s="48" t="s">
        <v>170</v>
      </c>
      <c r="B97" s="71">
        <v>2</v>
      </c>
      <c r="C97" s="54" t="s">
        <v>547</v>
      </c>
      <c r="E97" s="55" t="s">
        <v>171</v>
      </c>
      <c r="F97" s="82"/>
      <c r="G97" s="85"/>
      <c r="H97" s="86"/>
    </row>
    <row r="98" spans="1:8" ht="26.4" x14ac:dyDescent="0.25">
      <c r="A98" s="48" t="s">
        <v>172</v>
      </c>
      <c r="B98" s="71">
        <v>2</v>
      </c>
      <c r="C98" s="55" t="s">
        <v>173</v>
      </c>
      <c r="F98" s="82"/>
      <c r="G98" s="85"/>
      <c r="H98" s="86"/>
    </row>
    <row r="99" spans="1:8" ht="26.4" x14ac:dyDescent="0.25">
      <c r="A99" s="48" t="s">
        <v>548</v>
      </c>
      <c r="B99" s="71">
        <v>2</v>
      </c>
      <c r="C99" s="55" t="s">
        <v>696</v>
      </c>
      <c r="F99" s="82"/>
      <c r="G99" s="85"/>
      <c r="H99" s="86"/>
    </row>
    <row r="100" spans="1:8" ht="39.6" x14ac:dyDescent="0.25">
      <c r="A100" s="48" t="s">
        <v>174</v>
      </c>
      <c r="B100" s="71">
        <v>1</v>
      </c>
      <c r="C100" s="55" t="s">
        <v>603</v>
      </c>
      <c r="D100" s="55" t="s">
        <v>549</v>
      </c>
      <c r="E100" s="54" t="s">
        <v>175</v>
      </c>
      <c r="F100" s="82"/>
      <c r="G100" s="85"/>
      <c r="H100" s="86"/>
    </row>
    <row r="101" spans="1:8" s="17" customFormat="1" ht="26.4" x14ac:dyDescent="0.25">
      <c r="A101" s="44" t="s">
        <v>609</v>
      </c>
      <c r="B101" s="58"/>
      <c r="C101" s="76" t="s">
        <v>814</v>
      </c>
      <c r="D101" s="76"/>
      <c r="E101" s="47" t="s">
        <v>5</v>
      </c>
      <c r="F101" s="94" t="s">
        <v>725</v>
      </c>
      <c r="G101" s="1" t="s">
        <v>726</v>
      </c>
      <c r="H101" s="1" t="s">
        <v>727</v>
      </c>
    </row>
    <row r="102" spans="1:8" ht="39.6" x14ac:dyDescent="0.25">
      <c r="A102" s="48" t="s">
        <v>176</v>
      </c>
      <c r="B102" s="71">
        <v>1</v>
      </c>
      <c r="C102" s="55" t="s">
        <v>177</v>
      </c>
      <c r="E102" s="54" t="s">
        <v>178</v>
      </c>
      <c r="F102" s="82"/>
      <c r="G102" s="85"/>
      <c r="H102" s="86"/>
    </row>
    <row r="103" spans="1:8" ht="26.4" x14ac:dyDescent="0.25">
      <c r="A103" s="48" t="s">
        <v>179</v>
      </c>
      <c r="B103" s="71">
        <v>1</v>
      </c>
      <c r="C103" s="55" t="s">
        <v>180</v>
      </c>
      <c r="E103" s="54" t="s">
        <v>551</v>
      </c>
      <c r="F103" s="82"/>
      <c r="G103" s="85"/>
      <c r="H103" s="86"/>
    </row>
    <row r="104" spans="1:8" ht="26.4" x14ac:dyDescent="0.25">
      <c r="A104" s="48" t="s">
        <v>181</v>
      </c>
      <c r="B104" s="71">
        <v>1</v>
      </c>
      <c r="C104" s="55" t="s">
        <v>182</v>
      </c>
      <c r="E104" s="54" t="s">
        <v>551</v>
      </c>
      <c r="F104" s="82"/>
      <c r="G104" s="85"/>
      <c r="H104" s="86"/>
    </row>
    <row r="105" spans="1:8" ht="66" x14ac:dyDescent="0.25">
      <c r="A105" s="48" t="s">
        <v>183</v>
      </c>
      <c r="B105" s="71">
        <v>1</v>
      </c>
      <c r="C105" s="55" t="s">
        <v>184</v>
      </c>
      <c r="D105" s="55" t="s">
        <v>550</v>
      </c>
      <c r="E105" s="54" t="s">
        <v>551</v>
      </c>
      <c r="F105" s="82"/>
      <c r="G105" s="85"/>
      <c r="H105" s="86"/>
    </row>
    <row r="106" spans="1:8" s="14" customFormat="1" x14ac:dyDescent="0.25">
      <c r="A106" s="48" t="s">
        <v>187</v>
      </c>
      <c r="B106" s="52">
        <v>1</v>
      </c>
      <c r="C106" s="73" t="s">
        <v>185</v>
      </c>
      <c r="D106" s="73"/>
      <c r="E106" s="73" t="s">
        <v>186</v>
      </c>
      <c r="F106" s="87"/>
      <c r="G106" s="88"/>
      <c r="H106" s="89"/>
    </row>
    <row r="107" spans="1:8" ht="26.4" x14ac:dyDescent="0.25">
      <c r="A107" s="48" t="s">
        <v>189</v>
      </c>
      <c r="B107" s="71">
        <v>1</v>
      </c>
      <c r="C107" s="55" t="s">
        <v>188</v>
      </c>
      <c r="E107" s="54" t="s">
        <v>551</v>
      </c>
      <c r="F107" s="82"/>
      <c r="G107" s="85"/>
      <c r="H107" s="86"/>
    </row>
    <row r="108" spans="1:8" ht="26.4" x14ac:dyDescent="0.25">
      <c r="A108" s="48" t="s">
        <v>191</v>
      </c>
      <c r="B108" s="71">
        <v>1</v>
      </c>
      <c r="C108" s="55" t="s">
        <v>190</v>
      </c>
      <c r="E108" s="54" t="s">
        <v>551</v>
      </c>
      <c r="F108" s="82"/>
      <c r="G108" s="85"/>
      <c r="H108" s="86"/>
    </row>
    <row r="109" spans="1:8" ht="66" x14ac:dyDescent="0.25">
      <c r="A109" s="48" t="s">
        <v>193</v>
      </c>
      <c r="B109" s="71">
        <v>1</v>
      </c>
      <c r="C109" s="55" t="s">
        <v>192</v>
      </c>
      <c r="E109" s="54" t="s">
        <v>551</v>
      </c>
      <c r="F109" s="82"/>
      <c r="G109" s="85"/>
      <c r="H109" s="86"/>
    </row>
    <row r="110" spans="1:8" ht="39.6" x14ac:dyDescent="0.25">
      <c r="A110" s="48" t="s">
        <v>194</v>
      </c>
      <c r="B110" s="71">
        <v>1</v>
      </c>
      <c r="C110" s="55" t="s">
        <v>604</v>
      </c>
      <c r="E110" s="77" t="s">
        <v>552</v>
      </c>
      <c r="F110" s="82"/>
      <c r="G110" s="85"/>
      <c r="H110" s="86"/>
    </row>
    <row r="111" spans="1:8" s="14" customFormat="1" ht="52.8" x14ac:dyDescent="0.25">
      <c r="A111" s="48" t="s">
        <v>199</v>
      </c>
      <c r="B111" s="52">
        <v>1</v>
      </c>
      <c r="C111" s="25" t="s">
        <v>833</v>
      </c>
      <c r="D111" s="54" t="s">
        <v>834</v>
      </c>
      <c r="E111" s="54" t="s">
        <v>551</v>
      </c>
      <c r="F111" s="87"/>
      <c r="G111" s="88"/>
      <c r="H111" s="89"/>
    </row>
    <row r="112" spans="1:8" s="14" customFormat="1" ht="79.2" x14ac:dyDescent="0.25">
      <c r="A112" s="48" t="s">
        <v>200</v>
      </c>
      <c r="B112" s="72">
        <v>1</v>
      </c>
      <c r="C112" s="54" t="s">
        <v>195</v>
      </c>
      <c r="D112" s="14" t="s">
        <v>553</v>
      </c>
      <c r="E112" s="54" t="s">
        <v>196</v>
      </c>
      <c r="F112" s="87"/>
      <c r="G112" s="88"/>
      <c r="H112" s="89"/>
    </row>
    <row r="113" spans="1:8" s="14" customFormat="1" x14ac:dyDescent="0.25">
      <c r="A113" s="48" t="s">
        <v>772</v>
      </c>
      <c r="B113" s="72">
        <v>1</v>
      </c>
      <c r="C113" s="54" t="s">
        <v>554</v>
      </c>
      <c r="D113" s="54"/>
      <c r="E113" s="54" t="s">
        <v>197</v>
      </c>
      <c r="F113" s="87"/>
      <c r="G113" s="88"/>
      <c r="H113" s="89"/>
    </row>
    <row r="114" spans="1:8" s="14" customFormat="1" ht="39.6" x14ac:dyDescent="0.25">
      <c r="A114" s="48" t="s">
        <v>773</v>
      </c>
      <c r="B114" s="78">
        <v>1</v>
      </c>
      <c r="C114" s="54" t="s">
        <v>555</v>
      </c>
      <c r="D114" s="54"/>
      <c r="E114" s="54" t="s">
        <v>198</v>
      </c>
      <c r="F114" s="87"/>
      <c r="G114" s="88"/>
      <c r="H114" s="89"/>
    </row>
    <row r="115" spans="1:8" ht="52.8" x14ac:dyDescent="0.25">
      <c r="A115" s="48" t="s">
        <v>774</v>
      </c>
      <c r="B115" s="71">
        <v>3</v>
      </c>
      <c r="C115" s="55" t="s">
        <v>697</v>
      </c>
      <c r="E115" s="55" t="s">
        <v>551</v>
      </c>
      <c r="F115" s="82"/>
      <c r="G115" s="85"/>
      <c r="H115" s="86"/>
    </row>
    <row r="116" spans="1:8" ht="39.6" x14ac:dyDescent="0.25">
      <c r="A116" s="48" t="s">
        <v>775</v>
      </c>
      <c r="B116" s="71">
        <v>1</v>
      </c>
      <c r="C116" s="55" t="s">
        <v>557</v>
      </c>
      <c r="E116" s="54" t="s">
        <v>556</v>
      </c>
      <c r="F116" s="82"/>
      <c r="G116" s="85"/>
      <c r="H116" s="86"/>
    </row>
    <row r="117" spans="1:8" ht="52.8" x14ac:dyDescent="0.25">
      <c r="A117" s="48" t="s">
        <v>842</v>
      </c>
      <c r="B117" s="71">
        <v>2</v>
      </c>
      <c r="C117" s="55" t="s">
        <v>698</v>
      </c>
      <c r="D117" s="55" t="s">
        <v>699</v>
      </c>
      <c r="E117" s="55" t="s">
        <v>118</v>
      </c>
      <c r="F117" s="82"/>
      <c r="G117" s="85"/>
      <c r="H117" s="86"/>
    </row>
    <row r="118" spans="1:8" ht="52.8" x14ac:dyDescent="0.25">
      <c r="A118" s="48" t="s">
        <v>843</v>
      </c>
      <c r="B118" s="71">
        <v>1</v>
      </c>
      <c r="C118" s="55" t="s">
        <v>563</v>
      </c>
      <c r="D118" s="55" t="s">
        <v>562</v>
      </c>
      <c r="E118" s="55" t="s">
        <v>118</v>
      </c>
      <c r="F118" s="82"/>
      <c r="G118" s="85"/>
      <c r="H118" s="86"/>
    </row>
    <row r="119" spans="1:8" ht="52.8" x14ac:dyDescent="0.25">
      <c r="A119" s="48" t="s">
        <v>844</v>
      </c>
      <c r="B119" s="71">
        <v>2</v>
      </c>
      <c r="C119" s="55" t="s">
        <v>700</v>
      </c>
      <c r="D119" s="55" t="s">
        <v>701</v>
      </c>
      <c r="F119" s="82"/>
      <c r="G119" s="85"/>
      <c r="H119" s="86"/>
    </row>
    <row r="120" spans="1:8" ht="39.6" x14ac:dyDescent="0.25">
      <c r="A120" s="48" t="s">
        <v>845</v>
      </c>
      <c r="B120" s="71">
        <v>3</v>
      </c>
      <c r="C120" s="55" t="s">
        <v>205</v>
      </c>
      <c r="F120" s="82"/>
      <c r="G120" s="85"/>
      <c r="H120" s="86"/>
    </row>
    <row r="121" spans="1:8" ht="26.4" x14ac:dyDescent="0.25">
      <c r="A121" s="44" t="s">
        <v>846</v>
      </c>
      <c r="B121" s="63"/>
      <c r="C121" s="47" t="s">
        <v>207</v>
      </c>
      <c r="D121" s="47"/>
      <c r="E121" s="47" t="s">
        <v>5</v>
      </c>
      <c r="F121" s="83" t="s">
        <v>725</v>
      </c>
      <c r="G121" s="84" t="s">
        <v>726</v>
      </c>
      <c r="H121" s="84" t="s">
        <v>727</v>
      </c>
    </row>
    <row r="122" spans="1:8" ht="39.6" x14ac:dyDescent="0.25">
      <c r="A122" s="48" t="s">
        <v>201</v>
      </c>
      <c r="B122" s="71">
        <v>1</v>
      </c>
      <c r="C122" s="55" t="s">
        <v>702</v>
      </c>
      <c r="E122" s="55" t="s">
        <v>836</v>
      </c>
      <c r="F122" s="82"/>
      <c r="G122" s="85"/>
      <c r="H122" s="86"/>
    </row>
    <row r="123" spans="1:8" ht="52.8" x14ac:dyDescent="0.25">
      <c r="A123" s="48" t="s">
        <v>202</v>
      </c>
      <c r="B123" s="71">
        <v>2</v>
      </c>
      <c r="C123" s="54" t="s">
        <v>558</v>
      </c>
      <c r="E123" s="55" t="s">
        <v>210</v>
      </c>
      <c r="F123" s="82"/>
      <c r="G123" s="85"/>
      <c r="H123" s="86"/>
    </row>
    <row r="124" spans="1:8" ht="39.6" x14ac:dyDescent="0.25">
      <c r="A124" s="48" t="s">
        <v>203</v>
      </c>
      <c r="B124" s="71">
        <v>2</v>
      </c>
      <c r="C124" s="55" t="s">
        <v>703</v>
      </c>
      <c r="F124" s="82"/>
      <c r="G124" s="85"/>
      <c r="H124" s="86"/>
    </row>
    <row r="125" spans="1:8" ht="26.4" x14ac:dyDescent="0.25">
      <c r="A125" s="48" t="s">
        <v>204</v>
      </c>
      <c r="B125" s="71">
        <v>2</v>
      </c>
      <c r="C125" s="55" t="s">
        <v>213</v>
      </c>
      <c r="F125" s="82"/>
      <c r="G125" s="85"/>
      <c r="H125" s="86"/>
    </row>
    <row r="126" spans="1:8" ht="26.4" x14ac:dyDescent="0.25">
      <c r="A126" s="44" t="s">
        <v>206</v>
      </c>
      <c r="B126" s="63"/>
      <c r="C126" s="47" t="s">
        <v>214</v>
      </c>
      <c r="D126" s="47"/>
      <c r="E126" s="47" t="s">
        <v>5</v>
      </c>
      <c r="F126" s="83" t="s">
        <v>725</v>
      </c>
      <c r="G126" s="84" t="s">
        <v>726</v>
      </c>
      <c r="H126" s="84" t="s">
        <v>727</v>
      </c>
    </row>
    <row r="127" spans="1:8" ht="39.6" x14ac:dyDescent="0.25">
      <c r="A127" s="48" t="s">
        <v>208</v>
      </c>
      <c r="B127" s="71">
        <v>2</v>
      </c>
      <c r="C127" s="55" t="s">
        <v>215</v>
      </c>
      <c r="F127" s="82"/>
      <c r="G127" s="85"/>
      <c r="H127" s="86"/>
    </row>
    <row r="128" spans="1:8" ht="52.8" x14ac:dyDescent="0.25">
      <c r="A128" s="48" t="s">
        <v>209</v>
      </c>
      <c r="B128" s="71">
        <v>1</v>
      </c>
      <c r="C128" s="55" t="s">
        <v>605</v>
      </c>
      <c r="D128" s="55" t="s">
        <v>560</v>
      </c>
      <c r="E128" s="54" t="s">
        <v>559</v>
      </c>
      <c r="F128" s="82"/>
      <c r="G128" s="85"/>
      <c r="H128" s="86"/>
    </row>
    <row r="129" spans="1:16" ht="39.6" x14ac:dyDescent="0.25">
      <c r="A129" s="48" t="s">
        <v>211</v>
      </c>
      <c r="B129" s="71">
        <v>2</v>
      </c>
      <c r="C129" s="55" t="s">
        <v>704</v>
      </c>
      <c r="D129" s="55" t="s">
        <v>561</v>
      </c>
      <c r="F129" s="82"/>
      <c r="G129" s="85"/>
      <c r="H129" s="86"/>
    </row>
    <row r="130" spans="1:16" ht="39.6" x14ac:dyDescent="0.25">
      <c r="A130" s="48" t="s">
        <v>212</v>
      </c>
      <c r="B130" s="71">
        <v>2</v>
      </c>
      <c r="C130" s="55" t="s">
        <v>216</v>
      </c>
      <c r="F130" s="82"/>
      <c r="G130" s="85"/>
      <c r="H130" s="86"/>
    </row>
    <row r="131" spans="1:16" x14ac:dyDescent="0.25">
      <c r="A131" s="48" t="s">
        <v>847</v>
      </c>
      <c r="B131" s="71">
        <v>3</v>
      </c>
      <c r="C131" s="55" t="s">
        <v>217</v>
      </c>
      <c r="F131" s="82"/>
      <c r="G131" s="85"/>
      <c r="H131" s="86"/>
    </row>
    <row r="132" spans="1:16" ht="26.4" x14ac:dyDescent="0.25">
      <c r="A132" s="48" t="s">
        <v>848</v>
      </c>
      <c r="B132" s="71">
        <v>3</v>
      </c>
      <c r="C132" s="55" t="s">
        <v>218</v>
      </c>
      <c r="F132" s="82"/>
      <c r="G132" s="85"/>
      <c r="H132" s="86"/>
    </row>
    <row r="133" spans="1:16" x14ac:dyDescent="0.25">
      <c r="A133" s="44" t="s">
        <v>219</v>
      </c>
      <c r="B133" s="70"/>
      <c r="C133" s="196" t="s">
        <v>220</v>
      </c>
      <c r="D133" s="197"/>
      <c r="E133" s="197"/>
      <c r="F133" s="197"/>
      <c r="G133" s="197"/>
      <c r="H133" s="198"/>
    </row>
    <row r="134" spans="1:16" ht="20.25" customHeight="1" x14ac:dyDescent="0.25">
      <c r="A134" s="44"/>
      <c r="B134" s="66"/>
      <c r="C134" s="171" t="s">
        <v>736</v>
      </c>
      <c r="D134" s="172"/>
      <c r="E134" s="173"/>
      <c r="F134" s="174"/>
      <c r="G134" s="174"/>
      <c r="H134" s="175"/>
    </row>
    <row r="135" spans="1:16" ht="19.5" customHeight="1" x14ac:dyDescent="0.25">
      <c r="A135" s="44"/>
      <c r="B135" s="66"/>
      <c r="C135" s="171" t="s">
        <v>737</v>
      </c>
      <c r="D135" s="172"/>
      <c r="E135" s="173"/>
      <c r="F135" s="174"/>
      <c r="G135" s="174"/>
      <c r="H135" s="175"/>
    </row>
    <row r="136" spans="1:16" ht="19.5" customHeight="1" x14ac:dyDescent="0.25">
      <c r="A136" s="44"/>
      <c r="B136" s="66"/>
      <c r="C136" s="171" t="s">
        <v>738</v>
      </c>
      <c r="D136" s="172"/>
      <c r="E136" s="173"/>
      <c r="F136" s="174"/>
      <c r="G136" s="174"/>
      <c r="H136" s="175"/>
    </row>
    <row r="137" spans="1:16" ht="19.5" customHeight="1" x14ac:dyDescent="0.25">
      <c r="A137" s="44"/>
      <c r="B137" s="66"/>
      <c r="C137" s="171" t="s">
        <v>739</v>
      </c>
      <c r="D137" s="172"/>
      <c r="E137" s="173"/>
      <c r="F137" s="174"/>
      <c r="G137" s="174"/>
      <c r="H137" s="175"/>
    </row>
    <row r="138" spans="1:16" ht="31.5" customHeight="1" x14ac:dyDescent="0.25">
      <c r="A138" s="44" t="s">
        <v>221</v>
      </c>
      <c r="B138" s="63"/>
      <c r="C138" s="79" t="s">
        <v>222</v>
      </c>
      <c r="D138" s="46" t="s">
        <v>523</v>
      </c>
      <c r="E138" s="47" t="s">
        <v>5</v>
      </c>
      <c r="F138" s="83" t="s">
        <v>725</v>
      </c>
      <c r="G138" s="84" t="s">
        <v>726</v>
      </c>
      <c r="H138" s="84" t="s">
        <v>727</v>
      </c>
      <c r="I138" s="18" t="s">
        <v>672</v>
      </c>
      <c r="J138" s="18" t="s">
        <v>673</v>
      </c>
      <c r="K138" s="18" t="s">
        <v>674</v>
      </c>
      <c r="L138" s="18" t="s">
        <v>675</v>
      </c>
      <c r="M138" s="18" t="s">
        <v>676</v>
      </c>
      <c r="N138" s="18" t="s">
        <v>677</v>
      </c>
      <c r="O138" s="18" t="s">
        <v>683</v>
      </c>
      <c r="P138" s="18" t="s">
        <v>678</v>
      </c>
    </row>
    <row r="139" spans="1:16" ht="79.2" x14ac:dyDescent="0.25">
      <c r="A139" s="48" t="s">
        <v>223</v>
      </c>
      <c r="B139" s="59">
        <v>1</v>
      </c>
      <c r="C139" s="80" t="s">
        <v>606</v>
      </c>
      <c r="D139" s="80" t="s">
        <v>705</v>
      </c>
      <c r="E139" s="75" t="s">
        <v>224</v>
      </c>
      <c r="F139" s="82"/>
      <c r="G139" s="85"/>
      <c r="H139" s="86"/>
      <c r="I139" s="10" t="s">
        <v>679</v>
      </c>
      <c r="J139" s="9">
        <f>COUNTIF($B138:$B164,"=1")</f>
        <v>19</v>
      </c>
      <c r="K139" s="9">
        <f>COUNTIFS($B$138:$B$164,"=1",($F$138:$F$164),"=2")</f>
        <v>0</v>
      </c>
      <c r="L139" s="9">
        <f>COUNTIFS($B$138:$B$164,"=1",($F$138:$F$164),"=1")</f>
        <v>0</v>
      </c>
      <c r="M139" s="9">
        <f>COUNTIFS($B$138:$B$164,"=1",($F$138:$F$164),"=0")</f>
        <v>0</v>
      </c>
      <c r="N139" s="9">
        <f>COUNTIFS($B$138:$B$164,"=1",($F$138:$F$164),"=7")</f>
        <v>0</v>
      </c>
      <c r="O139" s="9">
        <f>COUNTIFS($B$138:$B$164,"=1",($F$138:$F$164),"=8")</f>
        <v>0</v>
      </c>
      <c r="P139" s="9">
        <f>K139/(J139-O139)*100</f>
        <v>0</v>
      </c>
    </row>
    <row r="140" spans="1:16" s="20" customFormat="1" ht="26.4" x14ac:dyDescent="0.25">
      <c r="A140" s="48" t="s">
        <v>776</v>
      </c>
      <c r="B140" s="52">
        <v>2</v>
      </c>
      <c r="C140" s="25" t="s">
        <v>815</v>
      </c>
      <c r="D140" s="81"/>
      <c r="E140" s="81"/>
      <c r="F140" s="95"/>
      <c r="G140" s="96"/>
      <c r="H140" s="97"/>
      <c r="I140" s="19" t="s">
        <v>680</v>
      </c>
      <c r="J140" s="20">
        <f>COUNTIF($B138:$B165,"=2")</f>
        <v>3</v>
      </c>
      <c r="K140" s="20">
        <f>COUNTIFS($B$138:$B$164,"=2",($F$138:$F$164),"=2")</f>
        <v>0</v>
      </c>
      <c r="L140" s="20">
        <f>COUNTIFS($B$138:$B$164,"=2",($F$138:$F$164),"=1")</f>
        <v>0</v>
      </c>
      <c r="M140" s="20">
        <f>COUNTIFS($B$138:$B$164,"=2",($F$138:$F$164),"=0")</f>
        <v>0</v>
      </c>
      <c r="N140" s="20">
        <f>COUNTIFS($B$138:$B$164,"=2",($F$138:$F$164),"=7")</f>
        <v>0</v>
      </c>
      <c r="O140" s="20">
        <f>COUNTIFS($B$138:$B$164,"=2",($F$138:$F$164),"=8")</f>
        <v>0</v>
      </c>
      <c r="P140" s="20">
        <f>K140/(J140-O140)*100</f>
        <v>0</v>
      </c>
    </row>
    <row r="141" spans="1:16" ht="52.8" x14ac:dyDescent="0.25">
      <c r="A141" s="48" t="s">
        <v>225</v>
      </c>
      <c r="B141" s="60">
        <v>1</v>
      </c>
      <c r="C141" s="54" t="s">
        <v>706</v>
      </c>
      <c r="D141" s="54" t="s">
        <v>564</v>
      </c>
      <c r="E141" s="54" t="s">
        <v>565</v>
      </c>
      <c r="F141" s="82"/>
      <c r="G141" s="85"/>
      <c r="H141" s="86"/>
      <c r="I141" s="10" t="s">
        <v>681</v>
      </c>
      <c r="J141" s="9">
        <f>COUNTIF($B138:$B170,"=3")</f>
        <v>1</v>
      </c>
      <c r="K141" s="9">
        <f>COUNTIFS($B$138:$B$164,"=3",($F$138:$F$164),"=2")</f>
        <v>0</v>
      </c>
      <c r="L141" s="9">
        <f>COUNTIFS($B$138:$B$164,"=3",($F$138:$F$164),"=1")</f>
        <v>0</v>
      </c>
      <c r="M141" s="9">
        <f>COUNTIFS($B$138:$B$164,"=3",($F$138:$F$164),"=0")</f>
        <v>0</v>
      </c>
      <c r="N141" s="9">
        <f>COUNTIFS($B$138:$B$164,"=3",($F$138:$F$164),"=7")</f>
        <v>0</v>
      </c>
      <c r="O141" s="9">
        <f>COUNTIFS($B$138:$B$164,"=3",($F$138:$F$164),"=8")</f>
        <v>0</v>
      </c>
      <c r="P141" s="9">
        <f>K141/(J141-O141)*100</f>
        <v>0</v>
      </c>
    </row>
    <row r="142" spans="1:16" ht="52.8" x14ac:dyDescent="0.25">
      <c r="A142" s="48" t="s">
        <v>777</v>
      </c>
      <c r="B142" s="59">
        <v>2</v>
      </c>
      <c r="C142" s="54" t="s">
        <v>566</v>
      </c>
      <c r="F142" s="82"/>
      <c r="G142" s="85"/>
      <c r="H142" s="86"/>
      <c r="I142" s="21" t="s">
        <v>682</v>
      </c>
      <c r="J142" s="22">
        <f t="shared" ref="J142:O142" si="2">SUM(J139:J141)</f>
        <v>23</v>
      </c>
      <c r="K142" s="22">
        <f t="shared" si="2"/>
        <v>0</v>
      </c>
      <c r="L142" s="22">
        <f>SUM(L139:L141)</f>
        <v>0</v>
      </c>
      <c r="M142" s="22">
        <f t="shared" si="2"/>
        <v>0</v>
      </c>
      <c r="N142" s="22">
        <f t="shared" si="2"/>
        <v>0</v>
      </c>
      <c r="O142" s="22">
        <f t="shared" si="2"/>
        <v>0</v>
      </c>
      <c r="P142" s="22"/>
    </row>
    <row r="143" spans="1:16" ht="39.6" x14ac:dyDescent="0.25">
      <c r="A143" s="48" t="s">
        <v>226</v>
      </c>
      <c r="B143" s="59">
        <v>1</v>
      </c>
      <c r="C143" s="55" t="s">
        <v>567</v>
      </c>
      <c r="F143" s="82"/>
      <c r="G143" s="85"/>
      <c r="H143" s="86"/>
    </row>
    <row r="144" spans="1:16" ht="26.4" x14ac:dyDescent="0.25">
      <c r="A144" s="48" t="s">
        <v>230</v>
      </c>
      <c r="B144" s="59">
        <v>1</v>
      </c>
      <c r="C144" s="80" t="s">
        <v>227</v>
      </c>
      <c r="D144" s="80"/>
      <c r="E144" s="74" t="s">
        <v>228</v>
      </c>
      <c r="F144" s="82"/>
      <c r="G144" s="85"/>
      <c r="H144" s="86"/>
    </row>
    <row r="145" spans="1:8" ht="52.8" x14ac:dyDescent="0.25">
      <c r="A145" s="48" t="s">
        <v>778</v>
      </c>
      <c r="B145" s="60">
        <v>1</v>
      </c>
      <c r="C145" s="54" t="s">
        <v>568</v>
      </c>
      <c r="D145" s="57"/>
      <c r="E145" s="54" t="s">
        <v>229</v>
      </c>
      <c r="F145" s="82"/>
      <c r="G145" s="85"/>
      <c r="H145" s="86"/>
    </row>
    <row r="146" spans="1:8" ht="39.6" x14ac:dyDescent="0.25">
      <c r="A146" s="48" t="s">
        <v>779</v>
      </c>
      <c r="B146" s="59">
        <v>1</v>
      </c>
      <c r="C146" s="121" t="s">
        <v>231</v>
      </c>
      <c r="D146" s="121"/>
      <c r="E146" s="75" t="s">
        <v>232</v>
      </c>
      <c r="F146" s="82"/>
      <c r="G146" s="85"/>
      <c r="H146" s="86"/>
    </row>
    <row r="147" spans="1:8" s="20" customFormat="1" ht="26.4" x14ac:dyDescent="0.25">
      <c r="A147" s="44" t="s">
        <v>233</v>
      </c>
      <c r="B147" s="63"/>
      <c r="C147" s="47" t="s">
        <v>234</v>
      </c>
      <c r="D147" s="47"/>
      <c r="E147" s="47" t="s">
        <v>5</v>
      </c>
      <c r="F147" s="83" t="s">
        <v>725</v>
      </c>
      <c r="G147" s="84" t="s">
        <v>726</v>
      </c>
      <c r="H147" s="84" t="s">
        <v>727</v>
      </c>
    </row>
    <row r="148" spans="1:8" s="14" customFormat="1" ht="26.4" x14ac:dyDescent="0.25">
      <c r="A148" s="48" t="s">
        <v>235</v>
      </c>
      <c r="B148" s="60">
        <v>1</v>
      </c>
      <c r="C148" s="74" t="s">
        <v>569</v>
      </c>
      <c r="D148" s="74"/>
      <c r="E148" s="74" t="s">
        <v>570</v>
      </c>
      <c r="F148" s="87"/>
      <c r="G148" s="88"/>
      <c r="H148" s="89"/>
    </row>
    <row r="149" spans="1:8" s="17" customFormat="1" ht="26.4" x14ac:dyDescent="0.25">
      <c r="A149" s="48" t="s">
        <v>236</v>
      </c>
      <c r="B149" s="52">
        <v>3</v>
      </c>
      <c r="C149" s="25" t="s">
        <v>816</v>
      </c>
      <c r="D149" s="25"/>
      <c r="E149" s="25" t="s">
        <v>237</v>
      </c>
      <c r="F149" s="91"/>
      <c r="G149" s="92"/>
      <c r="H149" s="93"/>
    </row>
    <row r="150" spans="1:8" ht="26.4" x14ac:dyDescent="0.25">
      <c r="A150" s="44" t="s">
        <v>238</v>
      </c>
      <c r="B150" s="63"/>
      <c r="C150" s="47" t="s">
        <v>239</v>
      </c>
      <c r="D150" s="47"/>
      <c r="E150" s="47" t="s">
        <v>5</v>
      </c>
      <c r="F150" s="83" t="s">
        <v>725</v>
      </c>
      <c r="G150" s="84" t="s">
        <v>726</v>
      </c>
      <c r="H150" s="84" t="s">
        <v>727</v>
      </c>
    </row>
    <row r="151" spans="1:8" ht="26.4" x14ac:dyDescent="0.25">
      <c r="A151" s="48" t="s">
        <v>246</v>
      </c>
      <c r="B151" s="49">
        <v>1</v>
      </c>
      <c r="C151" s="122" t="s">
        <v>240</v>
      </c>
      <c r="D151" s="122"/>
      <c r="E151" s="122" t="s">
        <v>241</v>
      </c>
      <c r="F151" s="82"/>
      <c r="G151" s="85"/>
      <c r="H151" s="86"/>
    </row>
    <row r="152" spans="1:8" ht="52.8" x14ac:dyDescent="0.25">
      <c r="A152" s="48" t="s">
        <v>249</v>
      </c>
      <c r="B152" s="49">
        <v>1</v>
      </c>
      <c r="C152" s="55" t="s">
        <v>242</v>
      </c>
      <c r="D152" s="55" t="s">
        <v>571</v>
      </c>
      <c r="E152" s="55" t="s">
        <v>243</v>
      </c>
      <c r="F152" s="82"/>
      <c r="G152" s="85"/>
      <c r="H152" s="86"/>
    </row>
    <row r="153" spans="1:8" ht="39.6" x14ac:dyDescent="0.25">
      <c r="A153" s="48" t="s">
        <v>780</v>
      </c>
      <c r="B153" s="49">
        <v>2</v>
      </c>
      <c r="C153" s="122" t="s">
        <v>244</v>
      </c>
      <c r="D153" s="122"/>
      <c r="E153" s="81" t="s">
        <v>245</v>
      </c>
      <c r="F153" s="82"/>
      <c r="G153" s="85"/>
      <c r="H153" s="86"/>
    </row>
    <row r="154" spans="1:8" ht="52.8" x14ac:dyDescent="0.25">
      <c r="A154" s="48" t="s">
        <v>781</v>
      </c>
      <c r="B154" s="123">
        <v>1</v>
      </c>
      <c r="C154" s="121" t="s">
        <v>247</v>
      </c>
      <c r="D154" s="121"/>
      <c r="E154" s="51" t="s">
        <v>248</v>
      </c>
      <c r="F154" s="82"/>
      <c r="G154" s="85"/>
      <c r="H154" s="86"/>
    </row>
    <row r="155" spans="1:8" ht="92.4" x14ac:dyDescent="0.25">
      <c r="A155" s="48" t="s">
        <v>782</v>
      </c>
      <c r="B155" s="123">
        <v>1</v>
      </c>
      <c r="C155" s="121" t="s">
        <v>572</v>
      </c>
      <c r="D155" s="121" t="s">
        <v>573</v>
      </c>
      <c r="E155" s="51" t="s">
        <v>250</v>
      </c>
      <c r="F155" s="82"/>
      <c r="G155" s="85"/>
      <c r="H155" s="86"/>
    </row>
    <row r="156" spans="1:8" ht="26.4" x14ac:dyDescent="0.25">
      <c r="A156" s="44" t="s">
        <v>251</v>
      </c>
      <c r="B156" s="63"/>
      <c r="C156" s="124" t="s">
        <v>252</v>
      </c>
      <c r="D156" s="125"/>
      <c r="E156" s="47" t="s">
        <v>5</v>
      </c>
      <c r="F156" s="83" t="s">
        <v>725</v>
      </c>
      <c r="G156" s="84" t="s">
        <v>726</v>
      </c>
      <c r="H156" s="84" t="s">
        <v>727</v>
      </c>
    </row>
    <row r="157" spans="1:8" ht="145.19999999999999" x14ac:dyDescent="0.25">
      <c r="A157" s="48" t="s">
        <v>253</v>
      </c>
      <c r="B157" s="59">
        <v>1</v>
      </c>
      <c r="C157" s="55" t="s">
        <v>596</v>
      </c>
      <c r="D157" s="55" t="s">
        <v>707</v>
      </c>
      <c r="E157" s="54" t="s">
        <v>254</v>
      </c>
      <c r="F157" s="82"/>
      <c r="G157" s="85"/>
      <c r="H157" s="86"/>
    </row>
    <row r="158" spans="1:8" s="14" customFormat="1" ht="26.4" x14ac:dyDescent="0.25">
      <c r="A158" s="48" t="s">
        <v>256</v>
      </c>
      <c r="B158" s="60">
        <v>1</v>
      </c>
      <c r="C158" s="54" t="s">
        <v>574</v>
      </c>
      <c r="D158" s="54"/>
      <c r="E158" s="54" t="s">
        <v>254</v>
      </c>
      <c r="F158" s="87"/>
      <c r="G158" s="88"/>
      <c r="H158" s="89"/>
    </row>
    <row r="159" spans="1:8" s="14" customFormat="1" ht="39.6" x14ac:dyDescent="0.25">
      <c r="A159" s="48" t="s">
        <v>257</v>
      </c>
      <c r="B159" s="60">
        <v>1</v>
      </c>
      <c r="C159" s="54" t="s">
        <v>575</v>
      </c>
      <c r="D159" s="54"/>
      <c r="E159" s="54" t="s">
        <v>255</v>
      </c>
      <c r="F159" s="87"/>
      <c r="G159" s="88"/>
      <c r="H159" s="89"/>
    </row>
    <row r="160" spans="1:8" ht="79.2" x14ac:dyDescent="0.25">
      <c r="A160" s="48" t="s">
        <v>260</v>
      </c>
      <c r="B160" s="59">
        <v>1</v>
      </c>
      <c r="C160" s="121" t="s">
        <v>607</v>
      </c>
      <c r="D160" s="121" t="s">
        <v>580</v>
      </c>
      <c r="E160" s="74" t="s">
        <v>284</v>
      </c>
      <c r="F160" s="82"/>
      <c r="G160" s="85"/>
      <c r="H160" s="86"/>
    </row>
    <row r="161" spans="1:16" s="14" customFormat="1" ht="39.6" x14ac:dyDescent="0.25">
      <c r="A161" s="48" t="s">
        <v>263</v>
      </c>
      <c r="B161" s="60">
        <v>1</v>
      </c>
      <c r="C161" s="54" t="s">
        <v>577</v>
      </c>
      <c r="D161" s="54"/>
      <c r="E161" s="54" t="s">
        <v>576</v>
      </c>
      <c r="F161" s="87"/>
      <c r="G161" s="88"/>
      <c r="H161" s="89"/>
    </row>
    <row r="162" spans="1:16" s="14" customFormat="1" ht="26.4" x14ac:dyDescent="0.25">
      <c r="A162" s="48" t="s">
        <v>783</v>
      </c>
      <c r="B162" s="60">
        <v>1</v>
      </c>
      <c r="C162" s="54" t="s">
        <v>258</v>
      </c>
      <c r="D162" s="54"/>
      <c r="E162" s="54" t="s">
        <v>259</v>
      </c>
      <c r="F162" s="87"/>
      <c r="G162" s="88"/>
      <c r="H162" s="89"/>
    </row>
    <row r="163" spans="1:16" s="14" customFormat="1" ht="66" x14ac:dyDescent="0.25">
      <c r="A163" s="48" t="s">
        <v>784</v>
      </c>
      <c r="B163" s="60">
        <v>1</v>
      </c>
      <c r="C163" s="74" t="s">
        <v>261</v>
      </c>
      <c r="D163" s="74"/>
      <c r="E163" s="74" t="s">
        <v>262</v>
      </c>
      <c r="F163" s="87"/>
      <c r="G163" s="88"/>
      <c r="H163" s="89"/>
    </row>
    <row r="164" spans="1:16" s="14" customFormat="1" ht="39.6" x14ac:dyDescent="0.25">
      <c r="A164" s="48" t="s">
        <v>785</v>
      </c>
      <c r="B164" s="60">
        <v>1</v>
      </c>
      <c r="C164" s="74" t="s">
        <v>578</v>
      </c>
      <c r="D164" s="74"/>
      <c r="E164" s="74" t="s">
        <v>264</v>
      </c>
      <c r="F164" s="87"/>
      <c r="G164" s="88"/>
      <c r="H164" s="89"/>
    </row>
    <row r="165" spans="1:16" x14ac:dyDescent="0.25">
      <c r="A165" s="44" t="s">
        <v>265</v>
      </c>
      <c r="B165" s="70"/>
      <c r="C165" s="196" t="s">
        <v>744</v>
      </c>
      <c r="D165" s="197"/>
      <c r="E165" s="197"/>
      <c r="F165" s="197"/>
      <c r="G165" s="197"/>
      <c r="H165" s="198"/>
    </row>
    <row r="166" spans="1:16" ht="20.25" customHeight="1" x14ac:dyDescent="0.25">
      <c r="A166" s="44"/>
      <c r="B166" s="66"/>
      <c r="C166" s="171" t="s">
        <v>740</v>
      </c>
      <c r="D166" s="172"/>
      <c r="E166" s="173"/>
      <c r="F166" s="174"/>
      <c r="G166" s="174"/>
      <c r="H166" s="175"/>
    </row>
    <row r="167" spans="1:16" ht="19.5" customHeight="1" x14ac:dyDescent="0.25">
      <c r="A167" s="44"/>
      <c r="B167" s="66"/>
      <c r="C167" s="171" t="s">
        <v>741</v>
      </c>
      <c r="D167" s="172"/>
      <c r="E167" s="173"/>
      <c r="F167" s="174"/>
      <c r="G167" s="174"/>
      <c r="H167" s="175"/>
    </row>
    <row r="168" spans="1:16" ht="19.5" customHeight="1" x14ac:dyDescent="0.25">
      <c r="A168" s="44"/>
      <c r="B168" s="66"/>
      <c r="C168" s="171" t="s">
        <v>742</v>
      </c>
      <c r="D168" s="172"/>
      <c r="E168" s="173"/>
      <c r="F168" s="174"/>
      <c r="G168" s="174"/>
      <c r="H168" s="175"/>
    </row>
    <row r="169" spans="1:16" ht="19.5" customHeight="1" x14ac:dyDescent="0.25">
      <c r="A169" s="44"/>
      <c r="B169" s="66"/>
      <c r="C169" s="171" t="s">
        <v>743</v>
      </c>
      <c r="D169" s="172"/>
      <c r="E169" s="173"/>
      <c r="F169" s="174"/>
      <c r="G169" s="174"/>
      <c r="H169" s="175"/>
    </row>
    <row r="170" spans="1:16" ht="31.5" customHeight="1" x14ac:dyDescent="0.25">
      <c r="A170" s="44" t="s">
        <v>266</v>
      </c>
      <c r="B170" s="126"/>
      <c r="C170" s="44" t="s">
        <v>267</v>
      </c>
      <c r="D170" s="46" t="s">
        <v>523</v>
      </c>
      <c r="E170" s="47" t="s">
        <v>5</v>
      </c>
      <c r="F170" s="83" t="s">
        <v>725</v>
      </c>
      <c r="G170" s="84" t="s">
        <v>726</v>
      </c>
      <c r="H170" s="84" t="s">
        <v>727</v>
      </c>
      <c r="I170" s="11" t="s">
        <v>672</v>
      </c>
      <c r="J170" s="11" t="s">
        <v>673</v>
      </c>
      <c r="K170" s="11" t="s">
        <v>674</v>
      </c>
      <c r="L170" s="11" t="s">
        <v>675</v>
      </c>
      <c r="M170" s="11" t="s">
        <v>676</v>
      </c>
      <c r="N170" s="11" t="s">
        <v>677</v>
      </c>
      <c r="O170" s="11" t="s">
        <v>683</v>
      </c>
      <c r="P170" s="11" t="s">
        <v>678</v>
      </c>
    </row>
    <row r="171" spans="1:16" s="17" customFormat="1" ht="39.6" x14ac:dyDescent="0.25">
      <c r="A171" s="48" t="s">
        <v>268</v>
      </c>
      <c r="B171" s="52">
        <v>1</v>
      </c>
      <c r="C171" s="25" t="s">
        <v>817</v>
      </c>
      <c r="D171" s="25"/>
      <c r="E171" s="25" t="s">
        <v>269</v>
      </c>
      <c r="F171" s="91"/>
      <c r="G171" s="92"/>
      <c r="H171" s="93"/>
      <c r="I171" s="23" t="s">
        <v>679</v>
      </c>
      <c r="J171" s="17">
        <f>COUNTIF($B170:$B199,"=1")</f>
        <v>18</v>
      </c>
      <c r="K171" s="17">
        <f>COUNTIFS($B$170:$B$199,"=1",($F$170:$F$199),"=2")</f>
        <v>0</v>
      </c>
      <c r="L171" s="17">
        <f>COUNTIFS($B$170:$B$199,"=1",($F$170:$F$199),"=1")</f>
        <v>0</v>
      </c>
      <c r="M171" s="17">
        <f>COUNTIFS($B$170:$B$199,"=1",($F$170:$F$199),"=0")</f>
        <v>0</v>
      </c>
      <c r="N171" s="17">
        <f>COUNTIFS($B$170:$B$199,"=1",($F$170:$F$199),"=7")</f>
        <v>0</v>
      </c>
      <c r="O171" s="17">
        <f>COUNTIFS($B$170:$B$199,"=1",($F$170:$F$199),"=8")</f>
        <v>0</v>
      </c>
      <c r="P171" s="17">
        <f>K171/(J171-O171)*100</f>
        <v>0</v>
      </c>
    </row>
    <row r="172" spans="1:16" s="25" customFormat="1" ht="145.19999999999999" x14ac:dyDescent="0.3">
      <c r="A172" s="127" t="s">
        <v>270</v>
      </c>
      <c r="B172" s="52">
        <v>1</v>
      </c>
      <c r="C172" s="25" t="s">
        <v>818</v>
      </c>
      <c r="D172" s="25" t="s">
        <v>850</v>
      </c>
      <c r="E172" s="25" t="s">
        <v>819</v>
      </c>
      <c r="F172" s="90"/>
      <c r="G172" s="2"/>
      <c r="H172" s="2"/>
      <c r="I172" s="24" t="s">
        <v>680</v>
      </c>
      <c r="J172" s="25">
        <f>COUNTIF($B170:$B199,"=2")</f>
        <v>5</v>
      </c>
      <c r="K172" s="25">
        <f>COUNTIFS($B$170:$B$199,"=2",($F$170:$F$199),"=2")</f>
        <v>0</v>
      </c>
      <c r="L172" s="25">
        <f>COUNTIFS($B$170:$B$199,"=2",($F$170:$F$199),"=1")</f>
        <v>0</v>
      </c>
      <c r="M172" s="25">
        <f>COUNTIFS($B$170:$B$199,"=2",($F$170:$F$199),"=0")</f>
        <v>0</v>
      </c>
      <c r="N172" s="25">
        <f>COUNTIFS($B$170:$B$199,"=2",($F$170:$F$199),"=7")</f>
        <v>0</v>
      </c>
      <c r="O172" s="25">
        <f>COUNTIFS($B$170:$B$199,"=2",($F$170:$F$199),"=8")</f>
        <v>0</v>
      </c>
      <c r="P172" s="25">
        <f>K172/(J172-O172)*100</f>
        <v>0</v>
      </c>
    </row>
    <row r="173" spans="1:16" ht="52.8" x14ac:dyDescent="0.25">
      <c r="A173" s="44" t="s">
        <v>271</v>
      </c>
      <c r="B173" s="63"/>
      <c r="C173" s="47" t="s">
        <v>272</v>
      </c>
      <c r="D173" s="47" t="s">
        <v>708</v>
      </c>
      <c r="E173" s="47" t="s">
        <v>5</v>
      </c>
      <c r="F173" s="83" t="s">
        <v>725</v>
      </c>
      <c r="G173" s="84" t="s">
        <v>726</v>
      </c>
      <c r="H173" s="84" t="s">
        <v>727</v>
      </c>
      <c r="I173" s="13" t="s">
        <v>681</v>
      </c>
      <c r="J173" s="14">
        <f>COUNTIF($B170:$B199,"=3")</f>
        <v>2</v>
      </c>
      <c r="K173" s="14">
        <f>COUNTIFS($B$170:$B$199,"=3",($F$170:$F$199),"=2")</f>
        <v>0</v>
      </c>
      <c r="L173" s="14">
        <f>COUNTIFS($B$170:$B$199,"=3",($F$170:$F$199),"=1")</f>
        <v>0</v>
      </c>
      <c r="M173" s="14">
        <f>COUNTIFS($B$170:$B$199,"=3",($F$170:$F$199),"=0")</f>
        <v>0</v>
      </c>
      <c r="N173" s="14">
        <f>COUNTIFS($B$170:$B$199,"=3",($F$170:$F$199),"=7")</f>
        <v>0</v>
      </c>
      <c r="O173" s="14">
        <f>COUNTIFS($B$170:$B$199,"=3",($F$170:$F$199),"=8")</f>
        <v>0</v>
      </c>
      <c r="P173" s="14">
        <f>K173/(J173-O173)*100</f>
        <v>0</v>
      </c>
    </row>
    <row r="174" spans="1:16" ht="79.2" x14ac:dyDescent="0.25">
      <c r="A174" s="48" t="s">
        <v>849</v>
      </c>
      <c r="B174" s="123">
        <v>1</v>
      </c>
      <c r="C174" s="55" t="s">
        <v>709</v>
      </c>
      <c r="D174" s="55" t="s">
        <v>710</v>
      </c>
      <c r="E174" s="55" t="s">
        <v>273</v>
      </c>
      <c r="F174" s="82"/>
      <c r="G174" s="85"/>
      <c r="H174" s="86"/>
      <c r="I174" s="21" t="s">
        <v>682</v>
      </c>
      <c r="J174" s="21">
        <f>SUM(J171:J173)</f>
        <v>25</v>
      </c>
      <c r="K174" s="21">
        <f t="shared" ref="K174:O174" si="3">SUM(K171:K173)</f>
        <v>0</v>
      </c>
      <c r="L174" s="21">
        <f t="shared" si="3"/>
        <v>0</v>
      </c>
      <c r="M174" s="21">
        <f t="shared" si="3"/>
        <v>0</v>
      </c>
      <c r="N174" s="21">
        <f t="shared" si="3"/>
        <v>0</v>
      </c>
      <c r="O174" s="21">
        <f t="shared" si="3"/>
        <v>0</v>
      </c>
      <c r="P174" s="22"/>
    </row>
    <row r="175" spans="1:16" x14ac:dyDescent="0.25">
      <c r="A175" s="48" t="s">
        <v>786</v>
      </c>
      <c r="B175" s="123">
        <v>1</v>
      </c>
      <c r="C175" s="55" t="s">
        <v>608</v>
      </c>
      <c r="E175" s="57"/>
      <c r="F175" s="82"/>
      <c r="G175" s="85"/>
      <c r="H175" s="86"/>
    </row>
    <row r="176" spans="1:16" ht="26.4" x14ac:dyDescent="0.25">
      <c r="A176" s="44" t="s">
        <v>274</v>
      </c>
      <c r="B176" s="63"/>
      <c r="C176" s="47" t="s">
        <v>275</v>
      </c>
      <c r="D176" s="47"/>
      <c r="E176" s="47" t="s">
        <v>5</v>
      </c>
      <c r="F176" s="83" t="s">
        <v>725</v>
      </c>
      <c r="G176" s="84" t="s">
        <v>726</v>
      </c>
      <c r="H176" s="84" t="s">
        <v>727</v>
      </c>
    </row>
    <row r="177" spans="1:8" ht="66" x14ac:dyDescent="0.25">
      <c r="A177" s="48" t="s">
        <v>276</v>
      </c>
      <c r="B177" s="59">
        <v>2</v>
      </c>
      <c r="C177" s="55" t="s">
        <v>579</v>
      </c>
      <c r="E177" s="51" t="s">
        <v>105</v>
      </c>
      <c r="F177" s="82"/>
      <c r="G177" s="85"/>
      <c r="H177" s="86"/>
    </row>
    <row r="178" spans="1:8" ht="39.6" x14ac:dyDescent="0.25">
      <c r="A178" s="48" t="s">
        <v>277</v>
      </c>
      <c r="B178" s="59">
        <v>2</v>
      </c>
      <c r="C178" s="55" t="s">
        <v>278</v>
      </c>
      <c r="E178" s="75" t="s">
        <v>279</v>
      </c>
      <c r="F178" s="82"/>
      <c r="G178" s="85"/>
      <c r="H178" s="86"/>
    </row>
    <row r="179" spans="1:8" ht="39.6" x14ac:dyDescent="0.25">
      <c r="A179" s="48" t="s">
        <v>280</v>
      </c>
      <c r="B179" s="59">
        <v>2</v>
      </c>
      <c r="C179" s="55" t="s">
        <v>281</v>
      </c>
      <c r="E179" s="55" t="s">
        <v>282</v>
      </c>
      <c r="F179" s="82"/>
      <c r="G179" s="85"/>
      <c r="H179" s="86"/>
    </row>
    <row r="180" spans="1:8" s="14" customFormat="1" ht="26.4" x14ac:dyDescent="0.25">
      <c r="A180" s="44" t="s">
        <v>285</v>
      </c>
      <c r="B180" s="63"/>
      <c r="C180" s="47" t="s">
        <v>711</v>
      </c>
      <c r="D180" s="47"/>
      <c r="E180" s="47" t="s">
        <v>5</v>
      </c>
      <c r="F180" s="83" t="s">
        <v>725</v>
      </c>
      <c r="G180" s="84" t="s">
        <v>726</v>
      </c>
      <c r="H180" s="84" t="s">
        <v>727</v>
      </c>
    </row>
    <row r="181" spans="1:8" s="17" customFormat="1" ht="39.6" x14ac:dyDescent="0.25">
      <c r="A181" s="48" t="s">
        <v>289</v>
      </c>
      <c r="B181" s="52">
        <v>1</v>
      </c>
      <c r="C181" s="73" t="s">
        <v>712</v>
      </c>
      <c r="D181" s="73"/>
      <c r="E181" s="73" t="s">
        <v>288</v>
      </c>
      <c r="F181" s="91"/>
      <c r="G181" s="92"/>
      <c r="H181" s="93"/>
    </row>
    <row r="182" spans="1:8" s="17" customFormat="1" ht="39.6" x14ac:dyDescent="0.25">
      <c r="A182" s="48" t="s">
        <v>291</v>
      </c>
      <c r="B182" s="52">
        <v>1</v>
      </c>
      <c r="C182" s="73" t="s">
        <v>581</v>
      </c>
      <c r="D182" s="73"/>
      <c r="E182" s="73" t="s">
        <v>288</v>
      </c>
      <c r="F182" s="91"/>
      <c r="G182" s="92"/>
      <c r="H182" s="93"/>
    </row>
    <row r="183" spans="1:8" ht="66" x14ac:dyDescent="0.25">
      <c r="A183" s="48" t="s">
        <v>293</v>
      </c>
      <c r="B183" s="59">
        <v>1</v>
      </c>
      <c r="C183" s="55" t="s">
        <v>582</v>
      </c>
      <c r="D183" s="55" t="s">
        <v>583</v>
      </c>
      <c r="E183" s="51" t="s">
        <v>290</v>
      </c>
      <c r="F183" s="82"/>
      <c r="G183" s="85"/>
      <c r="H183" s="86"/>
    </row>
    <row r="184" spans="1:8" ht="66" x14ac:dyDescent="0.25">
      <c r="A184" s="48" t="s">
        <v>294</v>
      </c>
      <c r="B184" s="59">
        <v>1</v>
      </c>
      <c r="C184" s="55" t="s">
        <v>584</v>
      </c>
      <c r="E184" s="55" t="s">
        <v>292</v>
      </c>
      <c r="F184" s="82"/>
      <c r="G184" s="85"/>
      <c r="H184" s="86"/>
    </row>
    <row r="185" spans="1:8" s="26" customFormat="1" ht="96.6" x14ac:dyDescent="0.25">
      <c r="A185" s="128" t="s">
        <v>295</v>
      </c>
      <c r="B185" s="129">
        <v>1</v>
      </c>
      <c r="C185" s="130" t="s">
        <v>585</v>
      </c>
      <c r="D185" s="130" t="s">
        <v>586</v>
      </c>
      <c r="E185" s="130"/>
      <c r="F185" s="98"/>
      <c r="G185" s="99"/>
      <c r="H185" s="100"/>
    </row>
    <row r="186" spans="1:8" s="26" customFormat="1" ht="69" x14ac:dyDescent="0.25">
      <c r="A186" s="128" t="s">
        <v>297</v>
      </c>
      <c r="B186" s="129">
        <v>2</v>
      </c>
      <c r="C186" s="130" t="s">
        <v>587</v>
      </c>
      <c r="D186" s="130" t="s">
        <v>588</v>
      </c>
      <c r="E186" s="130"/>
      <c r="F186" s="98"/>
      <c r="G186" s="99"/>
      <c r="H186" s="100"/>
    </row>
    <row r="187" spans="1:8" s="26" customFormat="1" ht="41.4" x14ac:dyDescent="0.25">
      <c r="A187" s="128" t="s">
        <v>787</v>
      </c>
      <c r="B187" s="129">
        <v>1</v>
      </c>
      <c r="C187" s="130" t="s">
        <v>713</v>
      </c>
      <c r="D187" s="130"/>
      <c r="E187" s="130" t="s">
        <v>296</v>
      </c>
      <c r="F187" s="98"/>
      <c r="G187" s="99"/>
      <c r="H187" s="100"/>
    </row>
    <row r="188" spans="1:8" s="26" customFormat="1" ht="41.4" x14ac:dyDescent="0.25">
      <c r="A188" s="128" t="s">
        <v>788</v>
      </c>
      <c r="B188" s="129">
        <v>1</v>
      </c>
      <c r="C188" s="130" t="s">
        <v>298</v>
      </c>
      <c r="D188" s="130"/>
      <c r="E188" s="130" t="s">
        <v>299</v>
      </c>
      <c r="F188" s="98"/>
      <c r="G188" s="99"/>
      <c r="H188" s="100"/>
    </row>
    <row r="189" spans="1:8" s="26" customFormat="1" ht="27.6" x14ac:dyDescent="0.25">
      <c r="A189" s="131" t="s">
        <v>300</v>
      </c>
      <c r="B189" s="132"/>
      <c r="C189" s="133" t="s">
        <v>590</v>
      </c>
      <c r="D189" s="133"/>
      <c r="E189" s="134" t="s">
        <v>5</v>
      </c>
      <c r="F189" s="101" t="s">
        <v>725</v>
      </c>
      <c r="G189" s="102" t="s">
        <v>726</v>
      </c>
      <c r="H189" s="102" t="s">
        <v>727</v>
      </c>
    </row>
    <row r="190" spans="1:8" s="26" customFormat="1" ht="69" x14ac:dyDescent="0.25">
      <c r="A190" s="128" t="s">
        <v>301</v>
      </c>
      <c r="B190" s="129">
        <v>1</v>
      </c>
      <c r="C190" s="135" t="s">
        <v>591</v>
      </c>
      <c r="D190" s="135" t="s">
        <v>592</v>
      </c>
      <c r="E190" s="135" t="s">
        <v>302</v>
      </c>
      <c r="F190" s="98"/>
      <c r="G190" s="99"/>
      <c r="H190" s="100"/>
    </row>
    <row r="191" spans="1:8" s="26" customFormat="1" ht="55.2" x14ac:dyDescent="0.25">
      <c r="A191" s="128" t="s">
        <v>303</v>
      </c>
      <c r="B191" s="129">
        <v>1</v>
      </c>
      <c r="C191" s="135" t="s">
        <v>589</v>
      </c>
      <c r="D191" s="135"/>
      <c r="E191" s="136" t="s">
        <v>304</v>
      </c>
      <c r="F191" s="98"/>
      <c r="G191" s="99"/>
      <c r="H191" s="100"/>
    </row>
    <row r="192" spans="1:8" s="26" customFormat="1" ht="55.2" x14ac:dyDescent="0.25">
      <c r="A192" s="128" t="s">
        <v>305</v>
      </c>
      <c r="B192" s="129">
        <v>1</v>
      </c>
      <c r="C192" s="130" t="s">
        <v>593</v>
      </c>
      <c r="D192" s="130"/>
      <c r="E192" s="136" t="s">
        <v>306</v>
      </c>
      <c r="F192" s="98"/>
      <c r="G192" s="99"/>
      <c r="H192" s="100"/>
    </row>
    <row r="193" spans="1:16" s="27" customFormat="1" ht="27.6" x14ac:dyDescent="0.25">
      <c r="A193" s="128" t="s">
        <v>311</v>
      </c>
      <c r="B193" s="137">
        <v>1</v>
      </c>
      <c r="C193" s="138" t="s">
        <v>307</v>
      </c>
      <c r="D193" s="138"/>
      <c r="E193" s="138" t="s">
        <v>308</v>
      </c>
      <c r="F193" s="103"/>
      <c r="G193" s="104"/>
      <c r="H193" s="105"/>
    </row>
    <row r="194" spans="1:16" s="27" customFormat="1" ht="27.6" x14ac:dyDescent="0.25">
      <c r="A194" s="128" t="s">
        <v>312</v>
      </c>
      <c r="B194" s="137">
        <v>1</v>
      </c>
      <c r="C194" s="138" t="s">
        <v>309</v>
      </c>
      <c r="D194" s="138"/>
      <c r="E194" s="138" t="s">
        <v>310</v>
      </c>
      <c r="F194" s="103"/>
      <c r="G194" s="104"/>
      <c r="H194" s="105"/>
    </row>
    <row r="195" spans="1:16" s="26" customFormat="1" ht="27.6" x14ac:dyDescent="0.25">
      <c r="A195" s="128" t="s">
        <v>314</v>
      </c>
      <c r="B195" s="129">
        <v>3</v>
      </c>
      <c r="C195" s="130" t="s">
        <v>714</v>
      </c>
      <c r="D195" s="130"/>
      <c r="E195" s="130"/>
      <c r="F195" s="98"/>
      <c r="G195" s="99"/>
      <c r="H195" s="100"/>
    </row>
    <row r="196" spans="1:16" s="26" customFormat="1" ht="27.6" x14ac:dyDescent="0.25">
      <c r="A196" s="128" t="s">
        <v>316</v>
      </c>
      <c r="B196" s="129">
        <v>1</v>
      </c>
      <c r="C196" s="130" t="s">
        <v>715</v>
      </c>
      <c r="D196" s="130"/>
      <c r="E196" s="130" t="s">
        <v>313</v>
      </c>
      <c r="F196" s="98"/>
      <c r="G196" s="99"/>
      <c r="H196" s="100"/>
    </row>
    <row r="197" spans="1:16" s="26" customFormat="1" ht="27.6" x14ac:dyDescent="0.25">
      <c r="A197" s="128" t="s">
        <v>318</v>
      </c>
      <c r="B197" s="129">
        <v>2</v>
      </c>
      <c r="C197" s="130" t="s">
        <v>315</v>
      </c>
      <c r="D197" s="130"/>
      <c r="E197" s="130"/>
      <c r="F197" s="98"/>
      <c r="G197" s="99"/>
      <c r="H197" s="100"/>
    </row>
    <row r="198" spans="1:16" s="26" customFormat="1" ht="13.8" x14ac:dyDescent="0.25">
      <c r="A198" s="128" t="s">
        <v>789</v>
      </c>
      <c r="B198" s="129">
        <v>1</v>
      </c>
      <c r="C198" s="130" t="s">
        <v>594</v>
      </c>
      <c r="D198" s="130"/>
      <c r="E198" s="130" t="s">
        <v>317</v>
      </c>
      <c r="F198" s="98"/>
      <c r="G198" s="99"/>
      <c r="H198" s="100"/>
    </row>
    <row r="199" spans="1:16" s="26" customFormat="1" ht="27.6" x14ac:dyDescent="0.25">
      <c r="A199" s="128" t="s">
        <v>790</v>
      </c>
      <c r="B199" s="129">
        <v>3</v>
      </c>
      <c r="C199" s="130" t="s">
        <v>595</v>
      </c>
      <c r="D199" s="130"/>
      <c r="E199" s="139"/>
      <c r="F199" s="98"/>
      <c r="G199" s="99"/>
      <c r="H199" s="100"/>
    </row>
    <row r="200" spans="1:16" s="28" customFormat="1" ht="13.8" x14ac:dyDescent="0.25">
      <c r="A200" s="131" t="s">
        <v>319</v>
      </c>
      <c r="B200" s="140"/>
      <c r="C200" s="184" t="s">
        <v>745</v>
      </c>
      <c r="D200" s="185"/>
      <c r="E200" s="185"/>
      <c r="F200" s="185"/>
      <c r="G200" s="185"/>
      <c r="H200" s="186"/>
    </row>
    <row r="201" spans="1:16" s="26" customFormat="1" ht="29.25" customHeight="1" x14ac:dyDescent="0.25">
      <c r="A201" s="131"/>
      <c r="B201" s="141"/>
      <c r="C201" s="182" t="s">
        <v>746</v>
      </c>
      <c r="D201" s="183"/>
      <c r="E201" s="179"/>
      <c r="F201" s="180"/>
      <c r="G201" s="180"/>
      <c r="H201" s="181"/>
    </row>
    <row r="202" spans="1:16" s="26" customFormat="1" ht="30" customHeight="1" x14ac:dyDescent="0.25">
      <c r="A202" s="131"/>
      <c r="B202" s="141"/>
      <c r="C202" s="182" t="s">
        <v>747</v>
      </c>
      <c r="D202" s="183"/>
      <c r="E202" s="179"/>
      <c r="F202" s="180"/>
      <c r="G202" s="180"/>
      <c r="H202" s="181"/>
    </row>
    <row r="203" spans="1:16" s="26" customFormat="1" ht="27" customHeight="1" x14ac:dyDescent="0.25">
      <c r="A203" s="131"/>
      <c r="B203" s="141"/>
      <c r="C203" s="182" t="s">
        <v>748</v>
      </c>
      <c r="D203" s="183"/>
      <c r="E203" s="179"/>
      <c r="F203" s="180"/>
      <c r="G203" s="180"/>
      <c r="H203" s="181"/>
    </row>
    <row r="204" spans="1:16" s="26" customFormat="1" ht="30.75" customHeight="1" x14ac:dyDescent="0.25">
      <c r="A204" s="131"/>
      <c r="B204" s="141"/>
      <c r="C204" s="182" t="s">
        <v>749</v>
      </c>
      <c r="D204" s="183"/>
      <c r="E204" s="179"/>
      <c r="F204" s="180"/>
      <c r="G204" s="180"/>
      <c r="H204" s="181"/>
    </row>
    <row r="205" spans="1:16" s="26" customFormat="1" ht="27.6" x14ac:dyDescent="0.25">
      <c r="A205" s="131" t="s">
        <v>320</v>
      </c>
      <c r="B205" s="142"/>
      <c r="C205" s="134" t="s">
        <v>321</v>
      </c>
      <c r="D205" s="143" t="s">
        <v>523</v>
      </c>
      <c r="E205" s="134" t="s">
        <v>5</v>
      </c>
      <c r="F205" s="101" t="s">
        <v>725</v>
      </c>
      <c r="G205" s="102" t="s">
        <v>726</v>
      </c>
      <c r="H205" s="102" t="s">
        <v>727</v>
      </c>
      <c r="I205" s="29" t="s">
        <v>672</v>
      </c>
      <c r="J205" s="29" t="s">
        <v>673</v>
      </c>
      <c r="K205" s="29" t="s">
        <v>674</v>
      </c>
      <c r="L205" s="29" t="s">
        <v>675</v>
      </c>
      <c r="M205" s="29" t="s">
        <v>676</v>
      </c>
      <c r="N205" s="29" t="s">
        <v>677</v>
      </c>
      <c r="O205" s="29" t="s">
        <v>683</v>
      </c>
      <c r="P205" s="29" t="s">
        <v>678</v>
      </c>
    </row>
    <row r="206" spans="1:16" s="31" customFormat="1" ht="55.2" x14ac:dyDescent="0.3">
      <c r="A206" s="128" t="s">
        <v>322</v>
      </c>
      <c r="B206" s="144">
        <v>2</v>
      </c>
      <c r="C206" s="145" t="s">
        <v>821</v>
      </c>
      <c r="D206" s="145" t="s">
        <v>822</v>
      </c>
      <c r="F206" s="106"/>
      <c r="G206" s="107"/>
      <c r="H206" s="107"/>
      <c r="I206" s="30" t="s">
        <v>679</v>
      </c>
      <c r="J206" s="31">
        <f>COUNTIF($B205:$B230,"=1")</f>
        <v>17</v>
      </c>
      <c r="K206" s="31">
        <f>COUNTIFS($B$205:$B$230,"=1",($F$205:$F$230),"=2")</f>
        <v>0</v>
      </c>
      <c r="L206" s="31">
        <f>COUNTIFS($B$205:$B$230,"=1",($F$205:$F$230),"=1")</f>
        <v>0</v>
      </c>
      <c r="M206" s="31">
        <f>COUNTIFS($B$205:$B$230,"=1",($F$205:$F$230),"=0")</f>
        <v>0</v>
      </c>
      <c r="N206" s="31">
        <f>COUNTIFS($B$205:$B$230,"=1",($F$205:$F$230),"=7")</f>
        <v>0</v>
      </c>
      <c r="O206" s="31">
        <f>COUNTIFS($B$205:$B$230,"=1",($F$205:$F$230),"=8")</f>
        <v>0</v>
      </c>
      <c r="P206" s="31">
        <f>K206/(J206-O206)*100</f>
        <v>0</v>
      </c>
    </row>
    <row r="207" spans="1:16" s="27" customFormat="1" ht="41.4" x14ac:dyDescent="0.25">
      <c r="A207" s="128" t="s">
        <v>791</v>
      </c>
      <c r="B207" s="144">
        <v>1</v>
      </c>
      <c r="C207" s="138" t="s">
        <v>610</v>
      </c>
      <c r="D207" s="138"/>
      <c r="E207" s="138" t="s">
        <v>122</v>
      </c>
      <c r="F207" s="103"/>
      <c r="G207" s="104"/>
      <c r="H207" s="105"/>
      <c r="I207" s="32" t="s">
        <v>680</v>
      </c>
      <c r="J207" s="26">
        <f>COUNTIF($B205:$B230,"=2")</f>
        <v>3</v>
      </c>
      <c r="K207" s="26">
        <f>COUNTIFS($B$205:$B$230,"=2",($F$205:$F$230),"=2")</f>
        <v>0</v>
      </c>
      <c r="L207" s="26">
        <f>COUNTIFS($B$205:$B$230,"=2",($F$205:$F$230),"=1")</f>
        <v>0</v>
      </c>
      <c r="M207" s="26">
        <f>COUNTIFS($B$205:$B$230,"=2",($F$205:$F$230),"=0")</f>
        <v>0</v>
      </c>
      <c r="N207" s="26">
        <f>COUNTIFS($B$205:$B$230,"=2",($F$205:$F$230),"=7")</f>
        <v>0</v>
      </c>
      <c r="O207" s="26">
        <f>COUNTIFS($B$205:$B$230,"=2",($F$205:$F$230),"=8")</f>
        <v>0</v>
      </c>
      <c r="P207" s="27">
        <f>K207/(J207-O207)*100</f>
        <v>0</v>
      </c>
    </row>
    <row r="208" spans="1:16" s="26" customFormat="1" ht="27.6" x14ac:dyDescent="0.25">
      <c r="A208" s="131" t="s">
        <v>323</v>
      </c>
      <c r="B208" s="142"/>
      <c r="C208" s="134" t="s">
        <v>324</v>
      </c>
      <c r="D208" s="134"/>
      <c r="E208" s="134" t="s">
        <v>5</v>
      </c>
      <c r="F208" s="101" t="s">
        <v>725</v>
      </c>
      <c r="G208" s="102" t="s">
        <v>726</v>
      </c>
      <c r="H208" s="102" t="s">
        <v>727</v>
      </c>
      <c r="I208" s="33" t="s">
        <v>681</v>
      </c>
      <c r="J208" s="26">
        <f>COUNTIF($B206:$B231,"=3")</f>
        <v>1</v>
      </c>
      <c r="K208" s="26">
        <f>COUNTIFS($B$205:$B$230,"=3",($F$205:$F$230),"=2")</f>
        <v>0</v>
      </c>
      <c r="L208" s="26">
        <f>COUNTIFS($B$205:$B$230,"=3",($F$205:$F$230),"=1")</f>
        <v>0</v>
      </c>
      <c r="M208" s="26">
        <f>COUNTIFS($B$205:$B$230,"=3",($F$205:$F$230),"=0")</f>
        <v>0</v>
      </c>
      <c r="N208" s="26">
        <f>COUNTIFS($B$205:$B$230,"=3",($F$205:$F$230),"=7")</f>
        <v>0</v>
      </c>
      <c r="O208" s="26">
        <f>COUNTIFS($B$205:$B$230,"=3",($F$205:$F$230),"=8")</f>
        <v>0</v>
      </c>
      <c r="P208" s="26">
        <f>K208/(J208-O208)*100</f>
        <v>0</v>
      </c>
    </row>
    <row r="209" spans="1:16" s="26" customFormat="1" ht="41.4" x14ac:dyDescent="0.25">
      <c r="A209" s="128" t="s">
        <v>326</v>
      </c>
      <c r="B209" s="142"/>
      <c r="C209" s="134" t="s">
        <v>611</v>
      </c>
      <c r="D209" s="134"/>
      <c r="E209" s="134"/>
      <c r="F209" s="3"/>
      <c r="G209" s="3"/>
      <c r="H209" s="3"/>
      <c r="I209" s="34" t="s">
        <v>682</v>
      </c>
      <c r="J209" s="34">
        <f t="shared" ref="J209:K209" si="4">SUM(J206:J208)</f>
        <v>21</v>
      </c>
      <c r="K209" s="34">
        <f t="shared" si="4"/>
        <v>0</v>
      </c>
      <c r="L209" s="34">
        <f>SUM(L206:L208)</f>
        <v>0</v>
      </c>
      <c r="M209" s="34">
        <f t="shared" ref="M209:O209" si="5">SUM(M206:M208)</f>
        <v>0</v>
      </c>
      <c r="N209" s="34">
        <f t="shared" si="5"/>
        <v>0</v>
      </c>
      <c r="O209" s="34">
        <f t="shared" si="5"/>
        <v>0</v>
      </c>
      <c r="P209" s="34"/>
    </row>
    <row r="210" spans="1:16" s="26" customFormat="1" ht="69" x14ac:dyDescent="0.25">
      <c r="A210" s="128" t="s">
        <v>327</v>
      </c>
      <c r="B210" s="129">
        <v>1</v>
      </c>
      <c r="C210" s="135" t="s">
        <v>613</v>
      </c>
      <c r="D210" s="135" t="s">
        <v>614</v>
      </c>
      <c r="E210" s="135" t="s">
        <v>283</v>
      </c>
      <c r="F210" s="98"/>
      <c r="G210" s="99"/>
      <c r="H210" s="100"/>
    </row>
    <row r="211" spans="1:16" s="26" customFormat="1" ht="82.8" x14ac:dyDescent="0.25">
      <c r="A211" s="128" t="s">
        <v>328</v>
      </c>
      <c r="B211" s="129">
        <v>1</v>
      </c>
      <c r="C211" s="130" t="s">
        <v>615</v>
      </c>
      <c r="D211" s="130" t="s">
        <v>616</v>
      </c>
      <c r="E211" s="130" t="s">
        <v>329</v>
      </c>
      <c r="F211" s="98"/>
      <c r="G211" s="99"/>
      <c r="H211" s="100"/>
    </row>
    <row r="212" spans="1:16" s="26" customFormat="1" ht="96.6" x14ac:dyDescent="0.25">
      <c r="A212" s="128" t="s">
        <v>792</v>
      </c>
      <c r="B212" s="129">
        <v>1</v>
      </c>
      <c r="C212" s="130" t="s">
        <v>618</v>
      </c>
      <c r="D212" s="130" t="s">
        <v>617</v>
      </c>
      <c r="E212" s="130" t="s">
        <v>283</v>
      </c>
      <c r="F212" s="98"/>
      <c r="G212" s="99"/>
      <c r="H212" s="100"/>
    </row>
    <row r="213" spans="1:16" s="26" customFormat="1" ht="27.6" x14ac:dyDescent="0.25">
      <c r="A213" s="128" t="s">
        <v>330</v>
      </c>
      <c r="B213" s="129">
        <v>1</v>
      </c>
      <c r="C213" s="130" t="s">
        <v>332</v>
      </c>
      <c r="D213" s="130"/>
      <c r="E213" s="130" t="s">
        <v>283</v>
      </c>
      <c r="F213" s="98"/>
      <c r="G213" s="99"/>
      <c r="H213" s="100"/>
    </row>
    <row r="214" spans="1:16" s="26" customFormat="1" ht="27.6" x14ac:dyDescent="0.25">
      <c r="A214" s="128" t="s">
        <v>331</v>
      </c>
      <c r="B214" s="129">
        <v>1</v>
      </c>
      <c r="C214" s="130" t="s">
        <v>334</v>
      </c>
      <c r="D214" s="130"/>
      <c r="E214" s="130" t="s">
        <v>283</v>
      </c>
      <c r="F214" s="98"/>
      <c r="G214" s="99"/>
      <c r="H214" s="100"/>
    </row>
    <row r="215" spans="1:16" s="26" customFormat="1" ht="55.2" x14ac:dyDescent="0.25">
      <c r="A215" s="128" t="s">
        <v>333</v>
      </c>
      <c r="B215" s="129">
        <v>1</v>
      </c>
      <c r="C215" s="130" t="s">
        <v>619</v>
      </c>
      <c r="D215" s="130"/>
      <c r="E215" s="130" t="s">
        <v>335</v>
      </c>
      <c r="F215" s="98"/>
      <c r="G215" s="99"/>
      <c r="H215" s="100"/>
    </row>
    <row r="216" spans="1:16" s="27" customFormat="1" ht="41.4" x14ac:dyDescent="0.25">
      <c r="A216" s="128" t="s">
        <v>336</v>
      </c>
      <c r="B216" s="137">
        <v>1</v>
      </c>
      <c r="C216" s="138" t="s">
        <v>612</v>
      </c>
      <c r="D216" s="138"/>
      <c r="E216" s="138" t="s">
        <v>335</v>
      </c>
      <c r="F216" s="103"/>
      <c r="G216" s="104"/>
      <c r="H216" s="105"/>
    </row>
    <row r="217" spans="1:16" s="35" customFormat="1" ht="69" x14ac:dyDescent="0.25">
      <c r="A217" s="128" t="s">
        <v>793</v>
      </c>
      <c r="B217" s="144">
        <v>1</v>
      </c>
      <c r="C217" s="145" t="s">
        <v>620</v>
      </c>
      <c r="D217" s="145"/>
      <c r="E217" s="145" t="s">
        <v>325</v>
      </c>
      <c r="F217" s="108"/>
      <c r="G217" s="109"/>
      <c r="H217" s="110"/>
    </row>
    <row r="218" spans="1:16" s="26" customFormat="1" ht="41.4" x14ac:dyDescent="0.25">
      <c r="A218" s="128" t="s">
        <v>621</v>
      </c>
      <c r="B218" s="129">
        <v>2</v>
      </c>
      <c r="C218" s="130" t="s">
        <v>337</v>
      </c>
      <c r="D218" s="130"/>
      <c r="E218" s="130"/>
      <c r="F218" s="98"/>
      <c r="G218" s="99"/>
      <c r="H218" s="100"/>
    </row>
    <row r="219" spans="1:16" s="26" customFormat="1" ht="27.6" x14ac:dyDescent="0.25">
      <c r="A219" s="131" t="s">
        <v>338</v>
      </c>
      <c r="B219" s="142"/>
      <c r="C219" s="134" t="s">
        <v>339</v>
      </c>
      <c r="D219" s="134"/>
      <c r="E219" s="134" t="s">
        <v>5</v>
      </c>
      <c r="F219" s="101" t="s">
        <v>725</v>
      </c>
      <c r="G219" s="102" t="s">
        <v>726</v>
      </c>
      <c r="H219" s="102" t="s">
        <v>727</v>
      </c>
    </row>
    <row r="220" spans="1:16" s="36" customFormat="1" ht="69" x14ac:dyDescent="0.25">
      <c r="A220" s="128" t="s">
        <v>340</v>
      </c>
      <c r="B220" s="144">
        <v>1</v>
      </c>
      <c r="C220" s="145" t="s">
        <v>823</v>
      </c>
      <c r="D220" s="145"/>
      <c r="E220" s="145" t="s">
        <v>283</v>
      </c>
      <c r="F220" s="111"/>
      <c r="G220" s="112"/>
      <c r="H220" s="113"/>
    </row>
    <row r="221" spans="1:16" s="26" customFormat="1" ht="41.4" x14ac:dyDescent="0.25">
      <c r="A221" s="128" t="s">
        <v>851</v>
      </c>
      <c r="B221" s="129">
        <v>2</v>
      </c>
      <c r="C221" s="130" t="s">
        <v>622</v>
      </c>
      <c r="D221" s="130" t="s">
        <v>623</v>
      </c>
      <c r="E221" s="130"/>
      <c r="F221" s="98"/>
      <c r="G221" s="99"/>
      <c r="H221" s="100"/>
    </row>
    <row r="222" spans="1:16" s="26" customFormat="1" ht="27.6" x14ac:dyDescent="0.25">
      <c r="A222" s="128" t="s">
        <v>341</v>
      </c>
      <c r="B222" s="129">
        <v>3</v>
      </c>
      <c r="C222" s="130" t="s">
        <v>342</v>
      </c>
      <c r="D222" s="130"/>
      <c r="E222" s="130"/>
      <c r="F222" s="98"/>
      <c r="G222" s="99"/>
      <c r="H222" s="100"/>
    </row>
    <row r="223" spans="1:16" s="26" customFormat="1" ht="27.6" x14ac:dyDescent="0.25">
      <c r="A223" s="131" t="s">
        <v>343</v>
      </c>
      <c r="B223" s="142"/>
      <c r="C223" s="134" t="s">
        <v>190</v>
      </c>
      <c r="D223" s="134"/>
      <c r="E223" s="134" t="s">
        <v>5</v>
      </c>
      <c r="F223" s="101" t="s">
        <v>725</v>
      </c>
      <c r="G223" s="102" t="s">
        <v>726</v>
      </c>
      <c r="H223" s="102" t="s">
        <v>727</v>
      </c>
    </row>
    <row r="224" spans="1:16" s="36" customFormat="1" ht="41.4" x14ac:dyDescent="0.25">
      <c r="A224" s="128" t="s">
        <v>344</v>
      </c>
      <c r="B224" s="144">
        <v>1</v>
      </c>
      <c r="C224" s="145" t="s">
        <v>824</v>
      </c>
      <c r="D224" s="145"/>
      <c r="E224" s="145" t="s">
        <v>345</v>
      </c>
      <c r="F224" s="111"/>
      <c r="G224" s="112"/>
      <c r="H224" s="113"/>
    </row>
    <row r="225" spans="1:16" s="26" customFormat="1" ht="69" x14ac:dyDescent="0.25">
      <c r="A225" s="128" t="s">
        <v>346</v>
      </c>
      <c r="B225" s="129">
        <v>1</v>
      </c>
      <c r="C225" s="135" t="s">
        <v>624</v>
      </c>
      <c r="D225" s="135" t="s">
        <v>625</v>
      </c>
      <c r="E225" s="146" t="s">
        <v>857</v>
      </c>
      <c r="F225" s="98"/>
      <c r="G225" s="99"/>
      <c r="H225" s="100"/>
    </row>
    <row r="226" spans="1:16" s="27" customFormat="1" ht="41.4" x14ac:dyDescent="0.25">
      <c r="A226" s="128" t="s">
        <v>852</v>
      </c>
      <c r="B226" s="137">
        <v>1</v>
      </c>
      <c r="C226" s="147" t="s">
        <v>348</v>
      </c>
      <c r="D226" s="147"/>
      <c r="E226" s="147" t="s">
        <v>349</v>
      </c>
      <c r="F226" s="103"/>
      <c r="G226" s="104"/>
      <c r="H226" s="105"/>
    </row>
    <row r="227" spans="1:16" s="27" customFormat="1" ht="41.4" x14ac:dyDescent="0.25">
      <c r="A227" s="128" t="s">
        <v>347</v>
      </c>
      <c r="B227" s="137">
        <v>1</v>
      </c>
      <c r="C227" s="147" t="s">
        <v>351</v>
      </c>
      <c r="D227" s="147"/>
      <c r="E227" s="147" t="s">
        <v>352</v>
      </c>
      <c r="F227" s="103"/>
      <c r="G227" s="104"/>
      <c r="H227" s="105"/>
    </row>
    <row r="228" spans="1:16" s="26" customFormat="1" ht="41.4" x14ac:dyDescent="0.25">
      <c r="A228" s="128" t="s">
        <v>350</v>
      </c>
      <c r="B228" s="129">
        <v>1</v>
      </c>
      <c r="C228" s="130" t="s">
        <v>626</v>
      </c>
      <c r="D228" s="130"/>
      <c r="E228" s="138" t="s">
        <v>352</v>
      </c>
      <c r="F228" s="98"/>
      <c r="G228" s="99"/>
      <c r="H228" s="100"/>
    </row>
    <row r="229" spans="1:16" s="26" customFormat="1" ht="41.4" x14ac:dyDescent="0.25">
      <c r="A229" s="128" t="s">
        <v>353</v>
      </c>
      <c r="B229" s="129">
        <v>1</v>
      </c>
      <c r="C229" s="130" t="s">
        <v>716</v>
      </c>
      <c r="D229" s="130"/>
      <c r="E229" s="138" t="s">
        <v>352</v>
      </c>
      <c r="F229" s="98"/>
      <c r="G229" s="99"/>
      <c r="H229" s="100"/>
    </row>
    <row r="230" spans="1:16" s="27" customFormat="1" ht="27.6" x14ac:dyDescent="0.25">
      <c r="A230" s="128" t="s">
        <v>794</v>
      </c>
      <c r="B230" s="137">
        <v>1</v>
      </c>
      <c r="C230" s="147" t="s">
        <v>825</v>
      </c>
      <c r="D230" s="147"/>
      <c r="E230" s="147"/>
      <c r="F230" s="103"/>
      <c r="G230" s="104"/>
      <c r="H230" s="105"/>
    </row>
    <row r="231" spans="1:16" s="28" customFormat="1" ht="13.8" x14ac:dyDescent="0.25">
      <c r="A231" s="131" t="s">
        <v>354</v>
      </c>
      <c r="B231" s="140"/>
      <c r="C231" s="184" t="s">
        <v>355</v>
      </c>
      <c r="D231" s="185"/>
      <c r="E231" s="185"/>
      <c r="F231" s="185"/>
      <c r="G231" s="185"/>
      <c r="H231" s="186"/>
    </row>
    <row r="232" spans="1:16" s="37" customFormat="1" ht="19.5" customHeight="1" x14ac:dyDescent="0.25">
      <c r="A232" s="148"/>
      <c r="B232" s="149"/>
      <c r="C232" s="150" t="s">
        <v>750</v>
      </c>
      <c r="D232" s="151"/>
      <c r="E232" s="176"/>
      <c r="F232" s="177"/>
      <c r="G232" s="177"/>
      <c r="H232" s="178"/>
    </row>
    <row r="233" spans="1:16" s="37" customFormat="1" ht="29.25" customHeight="1" x14ac:dyDescent="0.25">
      <c r="A233" s="148"/>
      <c r="B233" s="149"/>
      <c r="C233" s="182" t="s">
        <v>751</v>
      </c>
      <c r="D233" s="183"/>
      <c r="E233" s="176"/>
      <c r="F233" s="177"/>
      <c r="G233" s="177"/>
      <c r="H233" s="178"/>
    </row>
    <row r="234" spans="1:16" s="37" customFormat="1" ht="29.25" customHeight="1" x14ac:dyDescent="0.25">
      <c r="A234" s="148"/>
      <c r="B234" s="149"/>
      <c r="C234" s="190" t="s">
        <v>752</v>
      </c>
      <c r="D234" s="191"/>
      <c r="E234" s="176"/>
      <c r="F234" s="177"/>
      <c r="G234" s="177"/>
      <c r="H234" s="178"/>
    </row>
    <row r="235" spans="1:16" s="37" customFormat="1" ht="29.25" customHeight="1" x14ac:dyDescent="0.25">
      <c r="A235" s="148"/>
      <c r="B235" s="149"/>
      <c r="C235" s="182" t="s">
        <v>753</v>
      </c>
      <c r="D235" s="183"/>
      <c r="E235" s="176"/>
      <c r="F235" s="177"/>
      <c r="G235" s="177"/>
      <c r="H235" s="178"/>
    </row>
    <row r="236" spans="1:16" s="28" customFormat="1" ht="69" x14ac:dyDescent="0.25">
      <c r="A236" s="131" t="s">
        <v>356</v>
      </c>
      <c r="B236" s="142"/>
      <c r="C236" s="134" t="s">
        <v>627</v>
      </c>
      <c r="D236" s="152" t="s">
        <v>628</v>
      </c>
      <c r="E236" s="134" t="s">
        <v>5</v>
      </c>
      <c r="F236" s="101" t="s">
        <v>725</v>
      </c>
      <c r="G236" s="102" t="s">
        <v>726</v>
      </c>
      <c r="H236" s="102" t="s">
        <v>727</v>
      </c>
      <c r="I236" s="38" t="s">
        <v>672</v>
      </c>
      <c r="J236" s="38" t="s">
        <v>673</v>
      </c>
      <c r="K236" s="38" t="s">
        <v>674</v>
      </c>
      <c r="L236" s="38" t="s">
        <v>675</v>
      </c>
      <c r="M236" s="38" t="s">
        <v>676</v>
      </c>
      <c r="N236" s="38" t="s">
        <v>677</v>
      </c>
      <c r="O236" s="38" t="s">
        <v>683</v>
      </c>
      <c r="P236" s="38" t="s">
        <v>678</v>
      </c>
    </row>
    <row r="237" spans="1:16" s="36" customFormat="1" ht="27.6" x14ac:dyDescent="0.25">
      <c r="A237" s="128" t="s">
        <v>357</v>
      </c>
      <c r="B237" s="144">
        <v>1</v>
      </c>
      <c r="C237" s="145" t="s">
        <v>826</v>
      </c>
      <c r="D237" s="145"/>
      <c r="E237" s="145" t="s">
        <v>358</v>
      </c>
      <c r="F237" s="111"/>
      <c r="G237" s="112"/>
      <c r="H237" s="113"/>
      <c r="I237" s="32" t="s">
        <v>679</v>
      </c>
      <c r="J237" s="27">
        <f>COUNTIF($B236:$B255,"=1")</f>
        <v>14</v>
      </c>
      <c r="K237" s="27">
        <f>COUNTIFS($B$236:$B$255,"=1",($F$236:$F$255),"=2")</f>
        <v>0</v>
      </c>
      <c r="L237" s="27">
        <f>COUNTIFS($B$236:$B$255,"=1",($F$236:$F$255),"=1")</f>
        <v>0</v>
      </c>
      <c r="M237" s="27">
        <f>COUNTIFS($B$236:$B$255,"=1",($F$236:$F$255),"=0")</f>
        <v>0</v>
      </c>
      <c r="N237" s="27">
        <f>COUNTIFS($B$236:$B$255,"=1",($F$236:$F$255),"=7")</f>
        <v>0</v>
      </c>
      <c r="O237" s="27">
        <f>COUNTIFS($B$236:$B$255,"=1",($F$236:$F$255),"=8")</f>
        <v>0</v>
      </c>
      <c r="P237" s="27">
        <f>K237/(J237-O237)*100</f>
        <v>0</v>
      </c>
    </row>
    <row r="238" spans="1:16" s="26" customFormat="1" ht="27.6" x14ac:dyDescent="0.25">
      <c r="A238" s="131" t="s">
        <v>359</v>
      </c>
      <c r="B238" s="142"/>
      <c r="C238" s="134" t="s">
        <v>862</v>
      </c>
      <c r="D238" s="134"/>
      <c r="E238" s="134" t="s">
        <v>5</v>
      </c>
      <c r="F238" s="101" t="s">
        <v>725</v>
      </c>
      <c r="G238" s="102" t="s">
        <v>726</v>
      </c>
      <c r="H238" s="102" t="s">
        <v>727</v>
      </c>
      <c r="I238" s="32" t="s">
        <v>680</v>
      </c>
      <c r="J238" s="27">
        <f>COUNTIF($B236:$B255,"=2")</f>
        <v>1</v>
      </c>
      <c r="K238" s="27">
        <f>COUNTIFS($B$236:$B$255,"=2",($F$236:$F$255),"=2")</f>
        <v>0</v>
      </c>
      <c r="L238" s="27">
        <f>COUNTIFS($B$236:$B$255,"=2",($F$236:$F$255),"=1")</f>
        <v>0</v>
      </c>
      <c r="M238" s="27">
        <f>COUNTIFS($B$236:$B$255,"=2",($F$236:$F$255),"=0")</f>
        <v>0</v>
      </c>
      <c r="N238" s="27">
        <f>COUNTIFS($B$236:$B$255,"=2",($F$236:$F$255),"=7")</f>
        <v>0</v>
      </c>
      <c r="O238" s="27">
        <f>COUNTIFS($B$236:$B$255,"=2",($F$236:$F$255),"=8")</f>
        <v>0</v>
      </c>
      <c r="P238" s="27">
        <f>K238/(J238-O238)*100</f>
        <v>0</v>
      </c>
    </row>
    <row r="239" spans="1:16" s="36" customFormat="1" ht="41.4" x14ac:dyDescent="0.25">
      <c r="A239" s="128" t="s">
        <v>360</v>
      </c>
      <c r="B239" s="144">
        <v>1</v>
      </c>
      <c r="C239" s="145" t="s">
        <v>827</v>
      </c>
      <c r="D239" s="145"/>
      <c r="E239" s="145" t="s">
        <v>361</v>
      </c>
      <c r="F239" s="111"/>
      <c r="G239" s="112"/>
      <c r="H239" s="113"/>
      <c r="I239" s="32" t="s">
        <v>681</v>
      </c>
      <c r="J239" s="27">
        <f>COUNTIF($B237:$B255,"=3")</f>
        <v>0</v>
      </c>
      <c r="K239" s="27">
        <f>COUNTIFS($B$236:$B$255,"=3",($F$236:$F$255),"=2")</f>
        <v>0</v>
      </c>
      <c r="L239" s="27">
        <f>COUNTIFS($B$236:$B$255,"=3",($F$236:$F$255),"=1")</f>
        <v>0</v>
      </c>
      <c r="M239" s="27">
        <f>COUNTIFS($B$236:$B$255,"=3",($F$236:$F$255),"=0")</f>
        <v>0</v>
      </c>
      <c r="N239" s="27">
        <f>COUNTIFS($B$236:$B$255,"=3",($F$236:$F$255),"=7")</f>
        <v>0</v>
      </c>
      <c r="O239" s="27">
        <f>COUNTIFS($B$236:$B$255,"=3",($F$236:$F$255),"=8")</f>
        <v>0</v>
      </c>
      <c r="P239" s="27"/>
    </row>
    <row r="240" spans="1:16" s="26" customFormat="1" ht="27.6" x14ac:dyDescent="0.25">
      <c r="A240" s="128" t="s">
        <v>362</v>
      </c>
      <c r="B240" s="153">
        <v>1</v>
      </c>
      <c r="C240" s="135" t="s">
        <v>858</v>
      </c>
      <c r="D240" s="135" t="s">
        <v>717</v>
      </c>
      <c r="E240" s="154" t="s">
        <v>363</v>
      </c>
      <c r="F240" s="98"/>
      <c r="G240" s="99"/>
      <c r="H240" s="100"/>
      <c r="I240" s="39" t="s">
        <v>682</v>
      </c>
      <c r="J240" s="39">
        <f t="shared" ref="J240:K240" si="6">SUM(J237:J239)</f>
        <v>15</v>
      </c>
      <c r="K240" s="39">
        <f t="shared" si="6"/>
        <v>0</v>
      </c>
      <c r="L240" s="39">
        <f>SUM(L237:L239)</f>
        <v>0</v>
      </c>
      <c r="M240" s="39">
        <f t="shared" ref="M240:O240" si="7">SUM(M237:M239)</f>
        <v>0</v>
      </c>
      <c r="N240" s="39">
        <f t="shared" si="7"/>
        <v>0</v>
      </c>
      <c r="O240" s="39">
        <f t="shared" si="7"/>
        <v>0</v>
      </c>
      <c r="P240" s="39"/>
    </row>
    <row r="241" spans="1:8" s="26" customFormat="1" ht="69" x14ac:dyDescent="0.25">
      <c r="A241" s="128" t="s">
        <v>364</v>
      </c>
      <c r="B241" s="153">
        <v>1</v>
      </c>
      <c r="C241" s="135" t="s">
        <v>856</v>
      </c>
      <c r="D241" s="135"/>
      <c r="E241" s="135" t="s">
        <v>365</v>
      </c>
      <c r="F241" s="98"/>
      <c r="G241" s="99"/>
      <c r="H241" s="100"/>
    </row>
    <row r="242" spans="1:8" s="26" customFormat="1" ht="27.6" x14ac:dyDescent="0.25">
      <c r="A242" s="128" t="s">
        <v>366</v>
      </c>
      <c r="B242" s="153">
        <v>1</v>
      </c>
      <c r="C242" s="130" t="s">
        <v>367</v>
      </c>
      <c r="D242" s="130"/>
      <c r="E242" s="130" t="s">
        <v>368</v>
      </c>
      <c r="F242" s="98"/>
      <c r="G242" s="99"/>
      <c r="H242" s="100"/>
    </row>
    <row r="243" spans="1:8" s="40" customFormat="1" ht="69" x14ac:dyDescent="0.25">
      <c r="A243" s="128" t="s">
        <v>629</v>
      </c>
      <c r="B243" s="155">
        <v>1</v>
      </c>
      <c r="C243" s="31" t="s">
        <v>630</v>
      </c>
      <c r="D243" s="31"/>
      <c r="E243" s="31" t="s">
        <v>75</v>
      </c>
      <c r="F243" s="114"/>
      <c r="G243" s="115"/>
      <c r="H243" s="116"/>
    </row>
    <row r="244" spans="1:8" s="26" customFormat="1" ht="27.6" x14ac:dyDescent="0.25">
      <c r="A244" s="131" t="s">
        <v>369</v>
      </c>
      <c r="B244" s="142"/>
      <c r="C244" s="134" t="s">
        <v>370</v>
      </c>
      <c r="D244" s="134"/>
      <c r="E244" s="134" t="s">
        <v>5</v>
      </c>
      <c r="F244" s="101" t="s">
        <v>725</v>
      </c>
      <c r="G244" s="102" t="s">
        <v>726</v>
      </c>
      <c r="H244" s="102" t="s">
        <v>727</v>
      </c>
    </row>
    <row r="245" spans="1:8" s="26" customFormat="1" ht="82.8" x14ac:dyDescent="0.25">
      <c r="A245" s="128" t="s">
        <v>853</v>
      </c>
      <c r="B245" s="129">
        <v>1</v>
      </c>
      <c r="C245" s="147" t="s">
        <v>632</v>
      </c>
      <c r="D245" s="31" t="s">
        <v>718</v>
      </c>
      <c r="E245" s="31" t="s">
        <v>371</v>
      </c>
      <c r="F245" s="98"/>
      <c r="G245" s="99"/>
      <c r="H245" s="100"/>
    </row>
    <row r="246" spans="1:8" s="26" customFormat="1" ht="96.6" x14ac:dyDescent="0.25">
      <c r="A246" s="128" t="s">
        <v>372</v>
      </c>
      <c r="B246" s="129">
        <v>1</v>
      </c>
      <c r="C246" s="135" t="s">
        <v>860</v>
      </c>
      <c r="D246" s="31" t="s">
        <v>859</v>
      </c>
      <c r="E246" s="31" t="s">
        <v>371</v>
      </c>
      <c r="F246" s="98"/>
      <c r="G246" s="99"/>
      <c r="H246" s="100"/>
    </row>
    <row r="247" spans="1:8" s="26" customFormat="1" ht="55.2" x14ac:dyDescent="0.25">
      <c r="A247" s="128" t="s">
        <v>854</v>
      </c>
      <c r="B247" s="129">
        <v>1</v>
      </c>
      <c r="C247" s="135" t="s">
        <v>631</v>
      </c>
      <c r="D247" s="135"/>
      <c r="E247" s="135"/>
      <c r="F247" s="98"/>
      <c r="G247" s="99"/>
      <c r="H247" s="100"/>
    </row>
    <row r="248" spans="1:8" s="26" customFormat="1" ht="27.6" x14ac:dyDescent="0.25">
      <c r="A248" s="131" t="s">
        <v>373</v>
      </c>
      <c r="B248" s="142"/>
      <c r="C248" s="134" t="s">
        <v>861</v>
      </c>
      <c r="D248" s="134"/>
      <c r="E248" s="134" t="s">
        <v>5</v>
      </c>
      <c r="F248" s="101" t="s">
        <v>725</v>
      </c>
      <c r="G248" s="102" t="s">
        <v>726</v>
      </c>
      <c r="H248" s="102" t="s">
        <v>727</v>
      </c>
    </row>
    <row r="249" spans="1:8" s="27" customFormat="1" ht="69" x14ac:dyDescent="0.25">
      <c r="A249" s="128" t="s">
        <v>374</v>
      </c>
      <c r="B249" s="144">
        <v>1</v>
      </c>
      <c r="C249" s="145" t="s">
        <v>835</v>
      </c>
      <c r="D249" s="145"/>
      <c r="E249" s="156" t="s">
        <v>361</v>
      </c>
      <c r="F249" s="103"/>
      <c r="G249" s="104"/>
      <c r="H249" s="105"/>
    </row>
    <row r="250" spans="1:8" s="27" customFormat="1" ht="55.2" x14ac:dyDescent="0.25">
      <c r="A250" s="128" t="s">
        <v>855</v>
      </c>
      <c r="B250" s="137">
        <v>1</v>
      </c>
      <c r="C250" s="138" t="s">
        <v>832</v>
      </c>
      <c r="D250" s="138"/>
      <c r="E250" s="138" t="s">
        <v>831</v>
      </c>
      <c r="F250" s="103"/>
      <c r="G250" s="104"/>
      <c r="H250" s="105"/>
    </row>
    <row r="251" spans="1:8" s="26" customFormat="1" ht="41.4" x14ac:dyDescent="0.25">
      <c r="A251" s="128" t="s">
        <v>375</v>
      </c>
      <c r="B251" s="129">
        <v>1</v>
      </c>
      <c r="C251" s="130" t="s">
        <v>376</v>
      </c>
      <c r="D251" s="130"/>
      <c r="E251" s="154" t="s">
        <v>377</v>
      </c>
      <c r="F251" s="98"/>
      <c r="G251" s="99"/>
      <c r="H251" s="100"/>
    </row>
    <row r="252" spans="1:8" s="26" customFormat="1" ht="27.6" x14ac:dyDescent="0.25">
      <c r="A252" s="128" t="s">
        <v>378</v>
      </c>
      <c r="B252" s="129">
        <v>1</v>
      </c>
      <c r="C252" s="130" t="s">
        <v>633</v>
      </c>
      <c r="D252" s="130"/>
      <c r="E252" s="138" t="s">
        <v>863</v>
      </c>
      <c r="F252" s="98"/>
      <c r="G252" s="99"/>
      <c r="H252" s="100"/>
    </row>
    <row r="253" spans="1:8" s="26" customFormat="1" ht="27.6" x14ac:dyDescent="0.25">
      <c r="A253" s="131" t="s">
        <v>379</v>
      </c>
      <c r="B253" s="142"/>
      <c r="C253" s="134" t="s">
        <v>828</v>
      </c>
      <c r="D253" s="134"/>
      <c r="E253" s="134" t="s">
        <v>5</v>
      </c>
      <c r="F253" s="101" t="s">
        <v>725</v>
      </c>
      <c r="G253" s="102" t="s">
        <v>726</v>
      </c>
      <c r="H253" s="102" t="s">
        <v>727</v>
      </c>
    </row>
    <row r="254" spans="1:8" s="26" customFormat="1" ht="41.4" x14ac:dyDescent="0.25">
      <c r="A254" s="128" t="s">
        <v>380</v>
      </c>
      <c r="B254" s="153">
        <v>1</v>
      </c>
      <c r="C254" s="130" t="s">
        <v>635</v>
      </c>
      <c r="D254" s="130"/>
      <c r="E254" s="145" t="s">
        <v>634</v>
      </c>
      <c r="F254" s="98"/>
      <c r="G254" s="99"/>
      <c r="H254" s="100"/>
    </row>
    <row r="255" spans="1:8" s="36" customFormat="1" ht="55.2" x14ac:dyDescent="0.25">
      <c r="A255" s="128" t="s">
        <v>381</v>
      </c>
      <c r="B255" s="144">
        <v>2</v>
      </c>
      <c r="C255" s="145" t="s">
        <v>829</v>
      </c>
      <c r="D255" s="146"/>
      <c r="E255" s="146"/>
      <c r="F255" s="111"/>
      <c r="G255" s="112"/>
      <c r="H255" s="113"/>
    </row>
    <row r="256" spans="1:8" s="41" customFormat="1" ht="13.8" x14ac:dyDescent="0.25">
      <c r="A256" s="131" t="s">
        <v>382</v>
      </c>
      <c r="B256" s="140"/>
      <c r="C256" s="184" t="s">
        <v>383</v>
      </c>
      <c r="D256" s="185"/>
      <c r="E256" s="185"/>
      <c r="F256" s="185"/>
      <c r="G256" s="185"/>
      <c r="H256" s="186"/>
    </row>
    <row r="257" spans="1:16" s="26" customFormat="1" ht="29.25" customHeight="1" x14ac:dyDescent="0.25">
      <c r="A257" s="131"/>
      <c r="B257" s="141"/>
      <c r="C257" s="182" t="s">
        <v>757</v>
      </c>
      <c r="D257" s="183"/>
      <c r="E257" s="179"/>
      <c r="F257" s="180"/>
      <c r="G257" s="180"/>
      <c r="H257" s="181"/>
    </row>
    <row r="258" spans="1:16" s="26" customFormat="1" ht="27" customHeight="1" x14ac:dyDescent="0.25">
      <c r="A258" s="131"/>
      <c r="B258" s="141"/>
      <c r="C258" s="182" t="s">
        <v>754</v>
      </c>
      <c r="D258" s="183"/>
      <c r="E258" s="179"/>
      <c r="F258" s="180"/>
      <c r="G258" s="180"/>
      <c r="H258" s="181"/>
    </row>
    <row r="259" spans="1:16" s="26" customFormat="1" ht="27" customHeight="1" x14ac:dyDescent="0.25">
      <c r="A259" s="131"/>
      <c r="B259" s="141"/>
      <c r="C259" s="182" t="s">
        <v>755</v>
      </c>
      <c r="D259" s="183"/>
      <c r="E259" s="179"/>
      <c r="F259" s="180"/>
      <c r="G259" s="180"/>
      <c r="H259" s="181"/>
    </row>
    <row r="260" spans="1:16" s="26" customFormat="1" ht="27" customHeight="1" x14ac:dyDescent="0.25">
      <c r="A260" s="131"/>
      <c r="B260" s="141"/>
      <c r="C260" s="182" t="s">
        <v>756</v>
      </c>
      <c r="D260" s="183"/>
      <c r="E260" s="179"/>
      <c r="F260" s="180"/>
      <c r="G260" s="180"/>
      <c r="H260" s="181"/>
    </row>
    <row r="261" spans="1:16" s="26" customFormat="1" ht="33" customHeight="1" x14ac:dyDescent="0.25">
      <c r="A261" s="131" t="s">
        <v>384</v>
      </c>
      <c r="B261" s="142"/>
      <c r="C261" s="134" t="s">
        <v>385</v>
      </c>
      <c r="D261" s="143" t="s">
        <v>523</v>
      </c>
      <c r="E261" s="134" t="s">
        <v>5</v>
      </c>
      <c r="F261" s="101" t="s">
        <v>725</v>
      </c>
      <c r="G261" s="102" t="s">
        <v>726</v>
      </c>
      <c r="H261" s="102" t="s">
        <v>727</v>
      </c>
      <c r="I261" s="29" t="s">
        <v>672</v>
      </c>
      <c r="J261" s="29" t="s">
        <v>673</v>
      </c>
      <c r="K261" s="29" t="s">
        <v>674</v>
      </c>
      <c r="L261" s="29" t="s">
        <v>675</v>
      </c>
      <c r="M261" s="29" t="s">
        <v>676</v>
      </c>
      <c r="N261" s="29" t="s">
        <v>677</v>
      </c>
      <c r="O261" s="29" t="s">
        <v>683</v>
      </c>
      <c r="P261" s="29" t="s">
        <v>678</v>
      </c>
    </row>
    <row r="262" spans="1:16" s="35" customFormat="1" ht="69" x14ac:dyDescent="0.25">
      <c r="A262" s="128" t="s">
        <v>386</v>
      </c>
      <c r="B262" s="144">
        <v>1</v>
      </c>
      <c r="C262" s="157" t="s">
        <v>637</v>
      </c>
      <c r="D262" s="157" t="s">
        <v>636</v>
      </c>
      <c r="E262" s="156" t="s">
        <v>296</v>
      </c>
      <c r="F262" s="108"/>
      <c r="G262" s="109"/>
      <c r="H262" s="110"/>
      <c r="I262" s="42" t="s">
        <v>679</v>
      </c>
      <c r="J262" s="35">
        <f>COUNTIF($B261:$B317,"=1")</f>
        <v>42</v>
      </c>
      <c r="K262" s="35">
        <f>COUNTIFS($B$261:$B$317,"=1",($F$261:$F$317),"=2")</f>
        <v>0</v>
      </c>
      <c r="L262" s="35">
        <f>COUNTIFS($B$261:$B$317,"=1",($F$261:$F$317),"=1")</f>
        <v>0</v>
      </c>
      <c r="M262" s="35">
        <f>COUNTIFS($B$261:$B$317,"=1",($F$261:$F$317),"=0")</f>
        <v>0</v>
      </c>
      <c r="N262" s="35">
        <f>COUNTIFS($B$261:$B$317,"=1",($F$261:$F$317),"=7")</f>
        <v>0</v>
      </c>
      <c r="O262" s="35">
        <f>COUNTIFS($B$261:$B$317,"=1",($F$261:$F$317),"=8")</f>
        <v>0</v>
      </c>
      <c r="P262" s="35">
        <f>K262/(J262-O262)*100</f>
        <v>0</v>
      </c>
    </row>
    <row r="263" spans="1:16" s="26" customFormat="1" ht="55.2" x14ac:dyDescent="0.25">
      <c r="A263" s="128" t="s">
        <v>388</v>
      </c>
      <c r="B263" s="153">
        <v>1</v>
      </c>
      <c r="C263" s="138" t="s">
        <v>638</v>
      </c>
      <c r="D263" s="130" t="s">
        <v>639</v>
      </c>
      <c r="E263" s="138" t="s">
        <v>387</v>
      </c>
      <c r="F263" s="98"/>
      <c r="G263" s="99"/>
      <c r="H263" s="100"/>
      <c r="I263" s="33" t="s">
        <v>680</v>
      </c>
      <c r="J263" s="26">
        <f>COUNTIF($B261:$B317,"=2")</f>
        <v>8</v>
      </c>
      <c r="K263" s="35">
        <f>COUNTIFS($B$261:$B$317,"=2",($F$261:$F$317),"=2")</f>
        <v>0</v>
      </c>
      <c r="L263" s="35">
        <f>COUNTIFS($B$261:$B$317,"=2",($F$261:$F$317),"=1")</f>
        <v>0</v>
      </c>
      <c r="M263" s="35">
        <f>COUNTIFS($B$261:$B$317,"=2",($F$261:$F$317),"=0")</f>
        <v>0</v>
      </c>
      <c r="N263" s="35">
        <f>COUNTIFS($B$261:$B$317,"=2",($F$261:$F$317),"=7")</f>
        <v>0</v>
      </c>
      <c r="O263" s="35">
        <f>COUNTIFS($B$261:$B$317,"=2",($F$261:$F$317),"=8")</f>
        <v>0</v>
      </c>
      <c r="P263" s="26">
        <f>K263/(J263-O263)*100</f>
        <v>0</v>
      </c>
    </row>
    <row r="264" spans="1:16" s="26" customFormat="1" ht="41.4" x14ac:dyDescent="0.25">
      <c r="A264" s="128" t="s">
        <v>390</v>
      </c>
      <c r="B264" s="153">
        <v>2</v>
      </c>
      <c r="C264" s="130" t="s">
        <v>389</v>
      </c>
      <c r="D264" s="130"/>
      <c r="E264" s="130"/>
      <c r="F264" s="98"/>
      <c r="G264" s="99"/>
      <c r="H264" s="100"/>
      <c r="I264" s="33" t="s">
        <v>681</v>
      </c>
      <c r="J264" s="26">
        <f>COUNTIF($B261:$B317,"=3")</f>
        <v>0</v>
      </c>
      <c r="K264" s="35">
        <f>COUNTIFS($B$261:$B$317,"=3",($F$261:$F$317),"=2")</f>
        <v>0</v>
      </c>
      <c r="L264" s="35">
        <f>COUNTIFS($B$261:$B$317,"=3",($F$261:$F$317),"=1")</f>
        <v>0</v>
      </c>
      <c r="M264" s="35">
        <f>COUNTIFS($B$261:$B$317,"=3",($F$261:$F$317),"=0")</f>
        <v>0</v>
      </c>
      <c r="N264" s="35">
        <f>COUNTIFS($B$261:$B$317,"=3",($F$261:$F$317),"=7")</f>
        <v>0</v>
      </c>
      <c r="O264" s="35">
        <f>COUNTIFS($B$261:$B$317,"=3",($G$261:$G$317),"=8")</f>
        <v>0</v>
      </c>
    </row>
    <row r="265" spans="1:16" s="26" customFormat="1" ht="41.4" x14ac:dyDescent="0.25">
      <c r="A265" s="128" t="s">
        <v>392</v>
      </c>
      <c r="B265" s="153">
        <v>1</v>
      </c>
      <c r="C265" s="154" t="s">
        <v>640</v>
      </c>
      <c r="D265" s="130"/>
      <c r="E265" s="154" t="s">
        <v>391</v>
      </c>
      <c r="F265" s="98"/>
      <c r="G265" s="99"/>
      <c r="H265" s="100"/>
      <c r="I265" s="34" t="s">
        <v>682</v>
      </c>
      <c r="J265" s="34">
        <f t="shared" ref="J265:K265" si="8">SUM(J262:J264)</f>
        <v>50</v>
      </c>
      <c r="K265" s="34">
        <f t="shared" si="8"/>
        <v>0</v>
      </c>
      <c r="L265" s="34">
        <f>SUM(L262:L264)</f>
        <v>0</v>
      </c>
      <c r="M265" s="34">
        <f t="shared" ref="M265:O265" si="9">SUM(M262:M264)</f>
        <v>0</v>
      </c>
      <c r="N265" s="34">
        <f t="shared" si="9"/>
        <v>0</v>
      </c>
      <c r="O265" s="34">
        <f t="shared" si="9"/>
        <v>0</v>
      </c>
      <c r="P265" s="34"/>
    </row>
    <row r="266" spans="1:16" s="26" customFormat="1" ht="96.6" x14ac:dyDescent="0.25">
      <c r="A266" s="128" t="s">
        <v>394</v>
      </c>
      <c r="B266" s="153">
        <v>1</v>
      </c>
      <c r="C266" s="138" t="s">
        <v>662</v>
      </c>
      <c r="D266" s="130" t="s">
        <v>719</v>
      </c>
      <c r="E266" s="145" t="s">
        <v>393</v>
      </c>
      <c r="F266" s="98"/>
      <c r="G266" s="99"/>
      <c r="H266" s="100"/>
    </row>
    <row r="267" spans="1:16" s="27" customFormat="1" ht="96.6" x14ac:dyDescent="0.25">
      <c r="A267" s="128" t="s">
        <v>795</v>
      </c>
      <c r="B267" s="137">
        <v>2</v>
      </c>
      <c r="C267" s="147" t="s">
        <v>641</v>
      </c>
      <c r="D267" s="147" t="s">
        <v>642</v>
      </c>
      <c r="E267" s="147"/>
      <c r="F267" s="103"/>
      <c r="G267" s="104"/>
      <c r="H267" s="105"/>
    </row>
    <row r="268" spans="1:16" s="26" customFormat="1" ht="27.6" x14ac:dyDescent="0.25">
      <c r="A268" s="131" t="s">
        <v>395</v>
      </c>
      <c r="B268" s="142"/>
      <c r="C268" s="134" t="s">
        <v>396</v>
      </c>
      <c r="D268" s="134"/>
      <c r="E268" s="134" t="s">
        <v>5</v>
      </c>
      <c r="F268" s="101" t="s">
        <v>725</v>
      </c>
      <c r="G268" s="102" t="s">
        <v>726</v>
      </c>
      <c r="H268" s="102" t="s">
        <v>727</v>
      </c>
    </row>
    <row r="269" spans="1:16" s="27" customFormat="1" ht="27.6" x14ac:dyDescent="0.25">
      <c r="A269" s="128" t="s">
        <v>399</v>
      </c>
      <c r="B269" s="144">
        <v>1</v>
      </c>
      <c r="C269" s="145" t="s">
        <v>397</v>
      </c>
      <c r="D269" s="145" t="s">
        <v>643</v>
      </c>
      <c r="E269" s="138" t="s">
        <v>398</v>
      </c>
      <c r="F269" s="103"/>
      <c r="G269" s="104"/>
      <c r="H269" s="105"/>
    </row>
    <row r="270" spans="1:16" s="26" customFormat="1" ht="27.6" x14ac:dyDescent="0.25">
      <c r="A270" s="128" t="s">
        <v>401</v>
      </c>
      <c r="B270" s="153">
        <v>1</v>
      </c>
      <c r="C270" s="130" t="s">
        <v>400</v>
      </c>
      <c r="D270" s="130"/>
      <c r="E270" s="138" t="s">
        <v>398</v>
      </c>
      <c r="F270" s="98"/>
      <c r="G270" s="99"/>
      <c r="H270" s="100"/>
    </row>
    <row r="271" spans="1:16" s="40" customFormat="1" ht="55.2" x14ac:dyDescent="0.25">
      <c r="A271" s="128" t="s">
        <v>403</v>
      </c>
      <c r="B271" s="155">
        <v>1</v>
      </c>
      <c r="C271" s="31" t="s">
        <v>402</v>
      </c>
      <c r="D271" s="31"/>
      <c r="E271" s="31"/>
      <c r="F271" s="114"/>
      <c r="G271" s="115"/>
      <c r="H271" s="116"/>
    </row>
    <row r="272" spans="1:16" s="40" customFormat="1" ht="41.4" x14ac:dyDescent="0.25">
      <c r="A272" s="128" t="s">
        <v>796</v>
      </c>
      <c r="B272" s="155">
        <v>1</v>
      </c>
      <c r="C272" s="31" t="s">
        <v>661</v>
      </c>
      <c r="D272" s="31"/>
      <c r="E272" s="31"/>
      <c r="F272" s="114"/>
      <c r="G272" s="115"/>
      <c r="H272" s="116"/>
    </row>
    <row r="273" spans="1:8" s="26" customFormat="1" ht="27.6" x14ac:dyDescent="0.25">
      <c r="A273" s="131" t="s">
        <v>404</v>
      </c>
      <c r="B273" s="142"/>
      <c r="C273" s="134" t="s">
        <v>405</v>
      </c>
      <c r="D273" s="134"/>
      <c r="E273" s="134" t="s">
        <v>5</v>
      </c>
      <c r="F273" s="101" t="s">
        <v>725</v>
      </c>
      <c r="G273" s="102" t="s">
        <v>726</v>
      </c>
      <c r="H273" s="102" t="s">
        <v>727</v>
      </c>
    </row>
    <row r="274" spans="1:8" s="26" customFormat="1" ht="27.6" x14ac:dyDescent="0.25">
      <c r="A274" s="128" t="s">
        <v>406</v>
      </c>
      <c r="B274" s="158"/>
      <c r="C274" s="159" t="s">
        <v>407</v>
      </c>
      <c r="D274" s="159"/>
      <c r="E274" s="159" t="s">
        <v>232</v>
      </c>
      <c r="F274" s="117"/>
      <c r="G274" s="118"/>
      <c r="H274" s="119"/>
    </row>
    <row r="275" spans="1:8" s="26" customFormat="1" ht="13.8" x14ac:dyDescent="0.25">
      <c r="A275" s="128" t="s">
        <v>408</v>
      </c>
      <c r="B275" s="153">
        <v>1</v>
      </c>
      <c r="C275" s="130" t="s">
        <v>720</v>
      </c>
      <c r="D275" s="130"/>
      <c r="E275" s="130"/>
      <c r="F275" s="98"/>
      <c r="G275" s="99"/>
      <c r="H275" s="100"/>
    </row>
    <row r="276" spans="1:8" s="26" customFormat="1" ht="13.8" x14ac:dyDescent="0.25">
      <c r="A276" s="128" t="s">
        <v>409</v>
      </c>
      <c r="B276" s="153">
        <v>1</v>
      </c>
      <c r="C276" s="130" t="s">
        <v>410</v>
      </c>
      <c r="D276" s="130"/>
      <c r="E276" s="130"/>
      <c r="F276" s="98"/>
      <c r="G276" s="99"/>
      <c r="H276" s="100"/>
    </row>
    <row r="277" spans="1:8" s="26" customFormat="1" ht="13.8" x14ac:dyDescent="0.25">
      <c r="A277" s="128" t="s">
        <v>411</v>
      </c>
      <c r="B277" s="153">
        <v>1</v>
      </c>
      <c r="C277" s="130" t="s">
        <v>412</v>
      </c>
      <c r="D277" s="130"/>
      <c r="E277" s="130"/>
      <c r="F277" s="98"/>
      <c r="G277" s="99"/>
      <c r="H277" s="100"/>
    </row>
    <row r="278" spans="1:8" s="26" customFormat="1" ht="13.8" x14ac:dyDescent="0.25">
      <c r="A278" s="128" t="s">
        <v>413</v>
      </c>
      <c r="B278" s="153">
        <v>1</v>
      </c>
      <c r="C278" s="130" t="s">
        <v>414</v>
      </c>
      <c r="D278" s="130"/>
      <c r="E278" s="130"/>
      <c r="F278" s="98"/>
      <c r="G278" s="99"/>
      <c r="H278" s="100"/>
    </row>
    <row r="279" spans="1:8" s="26" customFormat="1" ht="13.8" x14ac:dyDescent="0.25">
      <c r="A279" s="128" t="s">
        <v>415</v>
      </c>
      <c r="B279" s="153">
        <v>1</v>
      </c>
      <c r="C279" s="130" t="s">
        <v>416</v>
      </c>
      <c r="D279" s="130"/>
      <c r="E279" s="130"/>
      <c r="F279" s="98"/>
      <c r="G279" s="99"/>
      <c r="H279" s="100"/>
    </row>
    <row r="280" spans="1:8" s="27" customFormat="1" ht="27.6" x14ac:dyDescent="0.25">
      <c r="A280" s="131" t="s">
        <v>417</v>
      </c>
      <c r="B280" s="142"/>
      <c r="C280" s="134" t="s">
        <v>670</v>
      </c>
      <c r="D280" s="134"/>
      <c r="E280" s="134" t="s">
        <v>5</v>
      </c>
      <c r="F280" s="101" t="s">
        <v>725</v>
      </c>
      <c r="G280" s="102" t="s">
        <v>726</v>
      </c>
      <c r="H280" s="102" t="s">
        <v>727</v>
      </c>
    </row>
    <row r="281" spans="1:8" s="27" customFormat="1" ht="151.80000000000001" x14ac:dyDescent="0.25">
      <c r="A281" s="128" t="s">
        <v>423</v>
      </c>
      <c r="B281" s="144">
        <v>1</v>
      </c>
      <c r="C281" s="156" t="s">
        <v>644</v>
      </c>
      <c r="D281" s="156" t="s">
        <v>721</v>
      </c>
      <c r="E281" s="156" t="s">
        <v>418</v>
      </c>
      <c r="F281" s="103"/>
      <c r="G281" s="104"/>
      <c r="H281" s="105"/>
    </row>
    <row r="282" spans="1:8" s="27" customFormat="1" ht="41.4" x14ac:dyDescent="0.25">
      <c r="A282" s="128" t="s">
        <v>425</v>
      </c>
      <c r="B282" s="144">
        <v>1</v>
      </c>
      <c r="C282" s="156" t="s">
        <v>645</v>
      </c>
      <c r="D282" s="156"/>
      <c r="E282" s="156" t="s">
        <v>286</v>
      </c>
      <c r="F282" s="103"/>
      <c r="G282" s="104"/>
      <c r="H282" s="105"/>
    </row>
    <row r="283" spans="1:8" s="27" customFormat="1" ht="55.2" x14ac:dyDescent="0.25">
      <c r="A283" s="128" t="s">
        <v>429</v>
      </c>
      <c r="B283" s="144">
        <v>1</v>
      </c>
      <c r="C283" s="156" t="s">
        <v>646</v>
      </c>
      <c r="D283" s="156"/>
      <c r="E283" s="156" t="s">
        <v>419</v>
      </c>
      <c r="F283" s="103"/>
      <c r="G283" s="104"/>
      <c r="H283" s="105"/>
    </row>
    <row r="284" spans="1:8" s="27" customFormat="1" ht="41.4" x14ac:dyDescent="0.25">
      <c r="A284" s="128" t="s">
        <v>431</v>
      </c>
      <c r="B284" s="144">
        <v>1</v>
      </c>
      <c r="C284" s="156" t="s">
        <v>647</v>
      </c>
      <c r="D284" s="156"/>
      <c r="E284" s="156" t="s">
        <v>287</v>
      </c>
      <c r="F284" s="103"/>
      <c r="G284" s="104"/>
      <c r="H284" s="105"/>
    </row>
    <row r="285" spans="1:8" s="27" customFormat="1" ht="41.4" x14ac:dyDescent="0.25">
      <c r="A285" s="128" t="s">
        <v>797</v>
      </c>
      <c r="B285" s="144">
        <v>1</v>
      </c>
      <c r="C285" s="156" t="s">
        <v>648</v>
      </c>
      <c r="D285" s="156"/>
      <c r="E285" s="156" t="s">
        <v>420</v>
      </c>
      <c r="F285" s="103"/>
      <c r="G285" s="104"/>
      <c r="H285" s="105"/>
    </row>
    <row r="286" spans="1:8" s="27" customFormat="1" ht="41.4" x14ac:dyDescent="0.25">
      <c r="A286" s="128" t="s">
        <v>798</v>
      </c>
      <c r="B286" s="144">
        <v>1</v>
      </c>
      <c r="C286" s="156" t="s">
        <v>649</v>
      </c>
      <c r="D286" s="156"/>
      <c r="E286" s="156" t="s">
        <v>421</v>
      </c>
      <c r="F286" s="103"/>
      <c r="G286" s="104"/>
      <c r="H286" s="105"/>
    </row>
    <row r="287" spans="1:8" s="27" customFormat="1" ht="27.6" x14ac:dyDescent="0.25">
      <c r="A287" s="128" t="s">
        <v>432</v>
      </c>
      <c r="B287" s="144">
        <v>1</v>
      </c>
      <c r="C287" s="156" t="s">
        <v>650</v>
      </c>
      <c r="D287" s="156"/>
      <c r="E287" s="156" t="s">
        <v>422</v>
      </c>
      <c r="F287" s="103"/>
      <c r="G287" s="104"/>
      <c r="H287" s="105"/>
    </row>
    <row r="288" spans="1:8" s="26" customFormat="1" ht="27.6" x14ac:dyDescent="0.25">
      <c r="A288" s="128" t="s">
        <v>799</v>
      </c>
      <c r="B288" s="153">
        <v>1</v>
      </c>
      <c r="C288" s="130" t="s">
        <v>651</v>
      </c>
      <c r="D288" s="130"/>
      <c r="E288" s="130" t="s">
        <v>424</v>
      </c>
      <c r="F288" s="98"/>
      <c r="G288" s="99"/>
      <c r="H288" s="100"/>
    </row>
    <row r="289" spans="1:8" s="26" customFormat="1" ht="27.6" x14ac:dyDescent="0.25">
      <c r="A289" s="128" t="s">
        <v>433</v>
      </c>
      <c r="B289" s="153">
        <v>1</v>
      </c>
      <c r="C289" s="130" t="s">
        <v>652</v>
      </c>
      <c r="D289" s="130" t="s">
        <v>653</v>
      </c>
      <c r="E289" s="130" t="s">
        <v>426</v>
      </c>
      <c r="F289" s="98"/>
      <c r="G289" s="99"/>
      <c r="H289" s="100"/>
    </row>
    <row r="290" spans="1:8" s="27" customFormat="1" ht="27.6" x14ac:dyDescent="0.25">
      <c r="A290" s="128" t="s">
        <v>434</v>
      </c>
      <c r="B290" s="137">
        <v>1</v>
      </c>
      <c r="C290" s="138" t="s">
        <v>654</v>
      </c>
      <c r="D290" s="138"/>
      <c r="E290" s="138" t="s">
        <v>427</v>
      </c>
      <c r="F290" s="103"/>
      <c r="G290" s="104"/>
      <c r="H290" s="105"/>
    </row>
    <row r="291" spans="1:8" s="27" customFormat="1" ht="27.6" x14ac:dyDescent="0.25">
      <c r="A291" s="128" t="s">
        <v>439</v>
      </c>
      <c r="B291" s="137">
        <v>1</v>
      </c>
      <c r="C291" s="138" t="s">
        <v>428</v>
      </c>
      <c r="D291" s="138"/>
      <c r="E291" s="138" t="s">
        <v>262</v>
      </c>
      <c r="F291" s="103"/>
      <c r="G291" s="104"/>
      <c r="H291" s="105"/>
    </row>
    <row r="292" spans="1:8" s="26" customFormat="1" ht="27.6" x14ac:dyDescent="0.25">
      <c r="A292" s="128" t="s">
        <v>440</v>
      </c>
      <c r="B292" s="153">
        <v>1</v>
      </c>
      <c r="C292" s="135" t="s">
        <v>430</v>
      </c>
      <c r="D292" s="135"/>
      <c r="E292" s="135" t="s">
        <v>232</v>
      </c>
      <c r="F292" s="98"/>
      <c r="G292" s="99"/>
      <c r="H292" s="100"/>
    </row>
    <row r="293" spans="1:8" s="26" customFormat="1" ht="151.80000000000001" x14ac:dyDescent="0.25">
      <c r="A293" s="128" t="s">
        <v>442</v>
      </c>
      <c r="B293" s="153">
        <v>1</v>
      </c>
      <c r="C293" s="130" t="s">
        <v>655</v>
      </c>
      <c r="D293" s="130" t="s">
        <v>722</v>
      </c>
      <c r="E293" s="130" t="s">
        <v>232</v>
      </c>
      <c r="F293" s="98"/>
      <c r="G293" s="99"/>
      <c r="H293" s="100"/>
    </row>
    <row r="294" spans="1:8" s="26" customFormat="1" ht="27.6" x14ac:dyDescent="0.25">
      <c r="A294" s="128" t="s">
        <v>445</v>
      </c>
      <c r="B294" s="153">
        <v>1</v>
      </c>
      <c r="C294" s="130" t="s">
        <v>656</v>
      </c>
      <c r="D294" s="130"/>
      <c r="E294" s="154" t="s">
        <v>232</v>
      </c>
      <c r="F294" s="98"/>
      <c r="G294" s="99"/>
      <c r="H294" s="100"/>
    </row>
    <row r="295" spans="1:8" s="40" customFormat="1" ht="27.6" x14ac:dyDescent="0.25">
      <c r="A295" s="128" t="s">
        <v>446</v>
      </c>
      <c r="B295" s="155">
        <v>1</v>
      </c>
      <c r="C295" s="31" t="s">
        <v>663</v>
      </c>
      <c r="D295" s="31"/>
      <c r="E295" s="160" t="s">
        <v>232</v>
      </c>
      <c r="F295" s="114"/>
      <c r="G295" s="115"/>
      <c r="H295" s="116"/>
    </row>
    <row r="296" spans="1:8" s="26" customFormat="1" ht="41.4" x14ac:dyDescent="0.25">
      <c r="A296" s="128" t="s">
        <v>800</v>
      </c>
      <c r="B296" s="153">
        <v>1</v>
      </c>
      <c r="C296" s="130" t="s">
        <v>435</v>
      </c>
      <c r="D296" s="130"/>
      <c r="E296" s="130"/>
      <c r="F296" s="98"/>
      <c r="G296" s="99"/>
      <c r="H296" s="100"/>
    </row>
    <row r="297" spans="1:8" s="27" customFormat="1" ht="27.6" x14ac:dyDescent="0.25">
      <c r="A297" s="128" t="s">
        <v>801</v>
      </c>
      <c r="B297" s="161">
        <v>1</v>
      </c>
      <c r="C297" s="138" t="s">
        <v>436</v>
      </c>
      <c r="D297" s="138"/>
      <c r="E297" s="138" t="s">
        <v>437</v>
      </c>
      <c r="F297" s="103"/>
      <c r="G297" s="104"/>
      <c r="H297" s="105"/>
    </row>
    <row r="298" spans="1:8" s="27" customFormat="1" ht="69" x14ac:dyDescent="0.25">
      <c r="A298" s="128" t="s">
        <v>802</v>
      </c>
      <c r="B298" s="162">
        <v>1</v>
      </c>
      <c r="C298" s="138" t="s">
        <v>657</v>
      </c>
      <c r="D298" s="138"/>
      <c r="E298" s="138" t="s">
        <v>438</v>
      </c>
      <c r="F298" s="103"/>
      <c r="G298" s="104"/>
      <c r="H298" s="105"/>
    </row>
    <row r="299" spans="1:8" s="26" customFormat="1" ht="27.6" x14ac:dyDescent="0.25">
      <c r="A299" s="128" t="s">
        <v>803</v>
      </c>
      <c r="B299" s="153">
        <v>1</v>
      </c>
      <c r="C299" s="130" t="s">
        <v>723</v>
      </c>
      <c r="D299" s="130"/>
      <c r="E299" s="154" t="s">
        <v>232</v>
      </c>
      <c r="F299" s="98"/>
      <c r="G299" s="99"/>
      <c r="H299" s="100"/>
    </row>
    <row r="300" spans="1:8" s="26" customFormat="1" ht="27.6" x14ac:dyDescent="0.25">
      <c r="A300" s="128" t="s">
        <v>804</v>
      </c>
      <c r="B300" s="153">
        <v>1</v>
      </c>
      <c r="C300" s="130" t="s">
        <v>441</v>
      </c>
      <c r="D300" s="130"/>
      <c r="E300" s="154" t="s">
        <v>232</v>
      </c>
      <c r="F300" s="98"/>
      <c r="G300" s="99"/>
      <c r="H300" s="100"/>
    </row>
    <row r="301" spans="1:8" s="26" customFormat="1" ht="124.2" x14ac:dyDescent="0.25">
      <c r="A301" s="128" t="s">
        <v>805</v>
      </c>
      <c r="B301" s="153">
        <v>1</v>
      </c>
      <c r="C301" s="135" t="s">
        <v>443</v>
      </c>
      <c r="D301" s="135" t="s">
        <v>658</v>
      </c>
      <c r="E301" s="154" t="s">
        <v>232</v>
      </c>
      <c r="F301" s="98"/>
      <c r="G301" s="99"/>
      <c r="H301" s="100"/>
    </row>
    <row r="302" spans="1:8" s="35" customFormat="1" ht="41.4" x14ac:dyDescent="0.25">
      <c r="A302" s="128" t="s">
        <v>806</v>
      </c>
      <c r="B302" s="144">
        <v>1</v>
      </c>
      <c r="C302" s="145" t="s">
        <v>659</v>
      </c>
      <c r="D302" s="145"/>
      <c r="E302" s="145" t="s">
        <v>444</v>
      </c>
      <c r="F302" s="108"/>
      <c r="G302" s="109"/>
      <c r="H302" s="110"/>
    </row>
    <row r="303" spans="1:8" s="26" customFormat="1" ht="55.2" x14ac:dyDescent="0.25">
      <c r="A303" s="128" t="s">
        <v>807</v>
      </c>
      <c r="B303" s="153">
        <v>1</v>
      </c>
      <c r="C303" s="135" t="s">
        <v>724</v>
      </c>
      <c r="D303" s="135"/>
      <c r="E303" s="154" t="s">
        <v>667</v>
      </c>
      <c r="F303" s="98"/>
      <c r="G303" s="99"/>
      <c r="H303" s="100"/>
    </row>
    <row r="304" spans="1:8" s="26" customFormat="1" ht="55.2" x14ac:dyDescent="0.25">
      <c r="A304" s="128" t="s">
        <v>808</v>
      </c>
      <c r="B304" s="153">
        <v>1</v>
      </c>
      <c r="C304" s="130" t="s">
        <v>447</v>
      </c>
      <c r="D304" s="130"/>
      <c r="E304" s="130" t="s">
        <v>448</v>
      </c>
      <c r="F304" s="98"/>
      <c r="G304" s="99"/>
      <c r="H304" s="100"/>
    </row>
    <row r="305" spans="1:8" s="27" customFormat="1" ht="41.4" x14ac:dyDescent="0.25">
      <c r="A305" s="128" t="s">
        <v>809</v>
      </c>
      <c r="B305" s="137">
        <v>1</v>
      </c>
      <c r="C305" s="147" t="s">
        <v>449</v>
      </c>
      <c r="D305" s="147"/>
      <c r="E305" s="147" t="s">
        <v>450</v>
      </c>
      <c r="F305" s="103"/>
      <c r="G305" s="104"/>
      <c r="H305" s="105"/>
    </row>
    <row r="306" spans="1:8" s="27" customFormat="1" ht="41.4" x14ac:dyDescent="0.25">
      <c r="A306" s="128" t="s">
        <v>810</v>
      </c>
      <c r="B306" s="137">
        <v>1</v>
      </c>
      <c r="C306" s="138" t="s">
        <v>451</v>
      </c>
      <c r="D306" s="138" t="s">
        <v>660</v>
      </c>
      <c r="E306" s="138" t="s">
        <v>452</v>
      </c>
      <c r="F306" s="103"/>
      <c r="G306" s="104"/>
      <c r="H306" s="105"/>
    </row>
    <row r="307" spans="1:8" s="26" customFormat="1" ht="27.6" x14ac:dyDescent="0.25">
      <c r="A307" s="131" t="s">
        <v>453</v>
      </c>
      <c r="B307" s="163"/>
      <c r="C307" s="131" t="s">
        <v>454</v>
      </c>
      <c r="D307" s="164"/>
      <c r="E307" s="134" t="s">
        <v>5</v>
      </c>
      <c r="F307" s="101" t="s">
        <v>725</v>
      </c>
      <c r="G307" s="102" t="s">
        <v>726</v>
      </c>
      <c r="H307" s="102" t="s">
        <v>727</v>
      </c>
    </row>
    <row r="308" spans="1:8" s="26" customFormat="1" ht="82.8" x14ac:dyDescent="0.25">
      <c r="A308" s="128" t="s">
        <v>455</v>
      </c>
      <c r="B308" s="153">
        <v>1</v>
      </c>
      <c r="C308" s="130" t="s">
        <v>665</v>
      </c>
      <c r="D308" s="130" t="s">
        <v>666</v>
      </c>
      <c r="E308" s="139"/>
      <c r="F308" s="98"/>
      <c r="G308" s="99"/>
      <c r="H308" s="100"/>
    </row>
    <row r="309" spans="1:8" s="26" customFormat="1" ht="41.4" x14ac:dyDescent="0.25">
      <c r="A309" s="128" t="s">
        <v>456</v>
      </c>
      <c r="B309" s="153">
        <v>2</v>
      </c>
      <c r="C309" s="130" t="s">
        <v>457</v>
      </c>
      <c r="D309" s="130"/>
      <c r="E309" s="130"/>
      <c r="F309" s="98"/>
      <c r="G309" s="99"/>
      <c r="H309" s="100"/>
    </row>
    <row r="310" spans="1:8" s="26" customFormat="1" ht="27.6" x14ac:dyDescent="0.25">
      <c r="A310" s="131" t="s">
        <v>458</v>
      </c>
      <c r="B310" s="163"/>
      <c r="C310" s="131" t="s">
        <v>459</v>
      </c>
      <c r="D310" s="164"/>
      <c r="E310" s="134" t="s">
        <v>5</v>
      </c>
      <c r="F310" s="101" t="s">
        <v>725</v>
      </c>
      <c r="G310" s="102" t="s">
        <v>726</v>
      </c>
      <c r="H310" s="102" t="s">
        <v>727</v>
      </c>
    </row>
    <row r="311" spans="1:8" s="27" customFormat="1" ht="41.4" x14ac:dyDescent="0.25">
      <c r="A311" s="128" t="s">
        <v>460</v>
      </c>
      <c r="B311" s="137">
        <v>2</v>
      </c>
      <c r="C311" s="138" t="s">
        <v>669</v>
      </c>
      <c r="D311" s="138"/>
      <c r="E311" s="138" t="s">
        <v>461</v>
      </c>
      <c r="F311" s="103"/>
      <c r="G311" s="104"/>
      <c r="H311" s="105"/>
    </row>
    <row r="312" spans="1:8" s="27" customFormat="1" ht="27.6" x14ac:dyDescent="0.25">
      <c r="A312" s="128" t="s">
        <v>462</v>
      </c>
      <c r="B312" s="137">
        <v>2</v>
      </c>
      <c r="C312" s="138" t="s">
        <v>463</v>
      </c>
      <c r="D312" s="138"/>
      <c r="E312" s="138"/>
      <c r="F312" s="103"/>
      <c r="G312" s="104"/>
      <c r="H312" s="105"/>
    </row>
    <row r="313" spans="1:8" s="27" customFormat="1" ht="82.8" x14ac:dyDescent="0.25">
      <c r="A313" s="128" t="s">
        <v>811</v>
      </c>
      <c r="B313" s="137">
        <v>1</v>
      </c>
      <c r="C313" s="138" t="s">
        <v>664</v>
      </c>
      <c r="D313" s="138"/>
      <c r="E313" s="138" t="s">
        <v>465</v>
      </c>
      <c r="F313" s="103"/>
      <c r="G313" s="104"/>
      <c r="H313" s="105"/>
    </row>
    <row r="314" spans="1:8" s="26" customFormat="1" ht="27.6" x14ac:dyDescent="0.25">
      <c r="A314" s="128" t="s">
        <v>464</v>
      </c>
      <c r="B314" s="129">
        <v>2</v>
      </c>
      <c r="C314" s="136" t="s">
        <v>467</v>
      </c>
      <c r="D314" s="136"/>
      <c r="E314" s="136" t="s">
        <v>461</v>
      </c>
      <c r="F314" s="98"/>
      <c r="G314" s="99"/>
      <c r="H314" s="100"/>
    </row>
    <row r="315" spans="1:8" s="26" customFormat="1" ht="27.6" x14ac:dyDescent="0.25">
      <c r="A315" s="128" t="s">
        <v>466</v>
      </c>
      <c r="B315" s="129">
        <v>2</v>
      </c>
      <c r="C315" s="136" t="s">
        <v>469</v>
      </c>
      <c r="D315" s="136"/>
      <c r="E315" s="136" t="s">
        <v>398</v>
      </c>
      <c r="F315" s="98"/>
      <c r="G315" s="99"/>
      <c r="H315" s="100"/>
    </row>
    <row r="316" spans="1:8" s="26" customFormat="1" ht="27.6" x14ac:dyDescent="0.25">
      <c r="A316" s="128" t="s">
        <v>468</v>
      </c>
      <c r="B316" s="129">
        <v>1</v>
      </c>
      <c r="C316" s="136" t="s">
        <v>668</v>
      </c>
      <c r="D316" s="136"/>
      <c r="E316" s="154" t="s">
        <v>471</v>
      </c>
      <c r="F316" s="98"/>
      <c r="G316" s="99"/>
      <c r="H316" s="100"/>
    </row>
    <row r="317" spans="1:8" s="26" customFormat="1" ht="27.6" x14ac:dyDescent="0.25">
      <c r="A317" s="128" t="s">
        <v>470</v>
      </c>
      <c r="B317" s="129">
        <v>2</v>
      </c>
      <c r="C317" s="136" t="s">
        <v>472</v>
      </c>
      <c r="D317" s="136"/>
      <c r="E317" s="136"/>
      <c r="F317" s="98"/>
      <c r="G317" s="99"/>
      <c r="H317" s="100"/>
    </row>
    <row r="318" spans="1:8" s="26" customFormat="1" ht="13.8" x14ac:dyDescent="0.25">
      <c r="A318" s="131"/>
      <c r="B318" s="163"/>
      <c r="C318" s="131"/>
      <c r="D318" s="164"/>
      <c r="E318" s="164"/>
      <c r="F318" s="4"/>
      <c r="G318" s="4"/>
      <c r="H318" s="4"/>
    </row>
    <row r="319" spans="1:8" s="26" customFormat="1" ht="13.8" x14ac:dyDescent="0.25">
      <c r="A319" s="128"/>
      <c r="B319" s="165"/>
      <c r="C319" s="166" t="s">
        <v>473</v>
      </c>
      <c r="D319" s="167"/>
      <c r="E319" s="167"/>
      <c r="F319" s="5"/>
      <c r="G319" s="5"/>
      <c r="H319" s="5"/>
    </row>
    <row r="320" spans="1:8" s="26" customFormat="1" ht="13.8" x14ac:dyDescent="0.25">
      <c r="A320" s="128"/>
      <c r="B320" s="165"/>
      <c r="C320" s="167" t="s">
        <v>510</v>
      </c>
      <c r="D320" s="167"/>
      <c r="E320" s="168" t="s">
        <v>511</v>
      </c>
      <c r="F320" s="5"/>
      <c r="G320" s="5"/>
      <c r="H320" s="5"/>
    </row>
    <row r="321" spans="1:8" s="26" customFormat="1" ht="13.8" x14ac:dyDescent="0.25">
      <c r="A321" s="128"/>
      <c r="B321" s="165"/>
      <c r="C321" s="167" t="s">
        <v>486</v>
      </c>
      <c r="D321" s="167"/>
      <c r="E321" s="168" t="s">
        <v>61</v>
      </c>
      <c r="F321" s="5"/>
      <c r="G321" s="5"/>
      <c r="H321" s="5"/>
    </row>
    <row r="322" spans="1:8" s="26" customFormat="1" ht="41.4" x14ac:dyDescent="0.25">
      <c r="A322" s="128"/>
      <c r="B322" s="165"/>
      <c r="C322" s="168" t="s">
        <v>516</v>
      </c>
      <c r="D322" s="168"/>
      <c r="E322" s="167" t="s">
        <v>517</v>
      </c>
      <c r="F322" s="5"/>
      <c r="G322" s="5"/>
      <c r="H322" s="5"/>
    </row>
    <row r="323" spans="1:8" s="26" customFormat="1" ht="13.8" x14ac:dyDescent="0.25">
      <c r="A323" s="128"/>
      <c r="B323" s="165"/>
      <c r="C323" s="169" t="s">
        <v>484</v>
      </c>
      <c r="D323" s="170"/>
      <c r="E323" s="170" t="s">
        <v>485</v>
      </c>
      <c r="F323" s="5"/>
      <c r="G323" s="5"/>
      <c r="H323" s="5"/>
    </row>
    <row r="324" spans="1:8" s="26" customFormat="1" ht="13.8" x14ac:dyDescent="0.25">
      <c r="A324" s="128"/>
      <c r="B324" s="165"/>
      <c r="C324" s="168" t="s">
        <v>496</v>
      </c>
      <c r="D324" s="168"/>
      <c r="E324" s="168" t="s">
        <v>87</v>
      </c>
      <c r="F324" s="5"/>
      <c r="G324" s="5"/>
      <c r="H324" s="5"/>
    </row>
    <row r="325" spans="1:8" s="26" customFormat="1" ht="27.6" x14ac:dyDescent="0.25">
      <c r="A325" s="128"/>
      <c r="B325" s="165"/>
      <c r="C325" s="167" t="s">
        <v>478</v>
      </c>
      <c r="D325" s="167"/>
      <c r="E325" s="168" t="s">
        <v>479</v>
      </c>
      <c r="F325" s="5"/>
      <c r="G325" s="5"/>
      <c r="H325" s="5"/>
    </row>
    <row r="326" spans="1:8" s="26" customFormat="1" ht="13.8" x14ac:dyDescent="0.25">
      <c r="A326" s="128"/>
      <c r="B326" s="165"/>
      <c r="C326" s="168" t="s">
        <v>497</v>
      </c>
      <c r="D326" s="168"/>
      <c r="E326" s="168" t="s">
        <v>93</v>
      </c>
      <c r="F326" s="5"/>
      <c r="G326" s="5"/>
      <c r="H326" s="5"/>
    </row>
    <row r="327" spans="1:8" s="26" customFormat="1" ht="27.6" x14ac:dyDescent="0.25">
      <c r="A327" s="128"/>
      <c r="B327" s="165"/>
      <c r="C327" s="168" t="s">
        <v>491</v>
      </c>
      <c r="D327" s="168"/>
      <c r="E327" s="168" t="s">
        <v>492</v>
      </c>
      <c r="F327" s="5"/>
      <c r="G327" s="5"/>
      <c r="H327" s="5"/>
    </row>
    <row r="328" spans="1:8" s="26" customFormat="1" ht="41.4" x14ac:dyDescent="0.25">
      <c r="A328" s="128"/>
      <c r="B328" s="165"/>
      <c r="C328" s="167" t="s">
        <v>512</v>
      </c>
      <c r="D328" s="167"/>
      <c r="E328" s="167" t="s">
        <v>119</v>
      </c>
      <c r="F328" s="5"/>
      <c r="G328" s="5"/>
      <c r="H328" s="5"/>
    </row>
    <row r="329" spans="1:8" s="26" customFormat="1" ht="41.4" x14ac:dyDescent="0.25">
      <c r="A329" s="128"/>
      <c r="B329" s="165"/>
      <c r="C329" s="167" t="s">
        <v>494</v>
      </c>
      <c r="D329" s="167"/>
      <c r="E329" s="168" t="s">
        <v>495</v>
      </c>
      <c r="F329" s="5"/>
      <c r="G329" s="5"/>
      <c r="H329" s="5"/>
    </row>
    <row r="330" spans="1:8" s="26" customFormat="1" ht="27.6" x14ac:dyDescent="0.25">
      <c r="A330" s="128"/>
      <c r="B330" s="165"/>
      <c r="C330" s="167" t="s">
        <v>520</v>
      </c>
      <c r="D330" s="167"/>
      <c r="E330" s="168" t="s">
        <v>521</v>
      </c>
      <c r="F330" s="5"/>
      <c r="G330" s="5"/>
      <c r="H330" s="5"/>
    </row>
    <row r="331" spans="1:8" s="26" customFormat="1" ht="41.4" x14ac:dyDescent="0.25">
      <c r="A331" s="128"/>
      <c r="B331" s="165"/>
      <c r="C331" s="167" t="s">
        <v>506</v>
      </c>
      <c r="D331" s="167"/>
      <c r="E331" s="168" t="s">
        <v>507</v>
      </c>
      <c r="F331" s="5"/>
      <c r="G331" s="5"/>
      <c r="H331" s="5"/>
    </row>
    <row r="332" spans="1:8" s="26" customFormat="1" ht="41.4" x14ac:dyDescent="0.25">
      <c r="A332" s="128"/>
      <c r="B332" s="165"/>
      <c r="C332" s="167" t="s">
        <v>493</v>
      </c>
      <c r="D332" s="167"/>
      <c r="E332" s="168" t="s">
        <v>461</v>
      </c>
      <c r="F332" s="5"/>
      <c r="G332" s="5"/>
      <c r="H332" s="5"/>
    </row>
    <row r="333" spans="1:8" s="26" customFormat="1" ht="27.6" x14ac:dyDescent="0.25">
      <c r="A333" s="128"/>
      <c r="B333" s="165"/>
      <c r="C333" s="167" t="s">
        <v>476</v>
      </c>
      <c r="D333" s="167"/>
      <c r="E333" s="168" t="s">
        <v>477</v>
      </c>
      <c r="F333" s="5"/>
      <c r="G333" s="5"/>
      <c r="H333" s="5"/>
    </row>
    <row r="334" spans="1:8" s="26" customFormat="1" ht="27.6" x14ac:dyDescent="0.25">
      <c r="A334" s="128"/>
      <c r="B334" s="165"/>
      <c r="C334" s="167" t="s">
        <v>508</v>
      </c>
      <c r="D334" s="167"/>
      <c r="E334" s="168" t="s">
        <v>509</v>
      </c>
      <c r="F334" s="5"/>
      <c r="G334" s="5"/>
      <c r="H334" s="5"/>
    </row>
    <row r="335" spans="1:8" s="26" customFormat="1" ht="13.8" x14ac:dyDescent="0.25">
      <c r="A335" s="128"/>
      <c r="B335" s="165"/>
      <c r="C335" s="167" t="s">
        <v>474</v>
      </c>
      <c r="D335" s="167"/>
      <c r="E335" s="168" t="s">
        <v>475</v>
      </c>
      <c r="F335" s="5"/>
      <c r="G335" s="5"/>
      <c r="H335" s="5"/>
    </row>
    <row r="336" spans="1:8" s="26" customFormat="1" ht="13.8" x14ac:dyDescent="0.25">
      <c r="A336" s="128"/>
      <c r="B336" s="165"/>
      <c r="C336" s="167" t="s">
        <v>487</v>
      </c>
      <c r="D336" s="167"/>
      <c r="E336" s="168" t="s">
        <v>488</v>
      </c>
      <c r="F336" s="5"/>
      <c r="G336" s="5"/>
      <c r="H336" s="5"/>
    </row>
    <row r="337" spans="1:10" s="26" customFormat="1" ht="13.8" x14ac:dyDescent="0.25">
      <c r="A337" s="128"/>
      <c r="B337" s="165"/>
      <c r="C337" s="168" t="s">
        <v>480</v>
      </c>
      <c r="D337" s="168"/>
      <c r="E337" s="168" t="s">
        <v>481</v>
      </c>
      <c r="F337" s="5"/>
      <c r="G337" s="5"/>
      <c r="H337" s="5"/>
    </row>
    <row r="338" spans="1:10" s="26" customFormat="1" ht="13.8" x14ac:dyDescent="0.25">
      <c r="A338" s="128"/>
      <c r="B338" s="165"/>
      <c r="C338" s="167" t="s">
        <v>482</v>
      </c>
      <c r="D338" s="167"/>
      <c r="E338" s="168" t="s">
        <v>483</v>
      </c>
      <c r="F338" s="5"/>
      <c r="G338" s="5"/>
      <c r="H338" s="5"/>
    </row>
    <row r="339" spans="1:10" s="26" customFormat="1" ht="27.6" x14ac:dyDescent="0.25">
      <c r="A339" s="128"/>
      <c r="B339" s="165"/>
      <c r="C339" s="167" t="s">
        <v>489</v>
      </c>
      <c r="D339" s="167"/>
      <c r="E339" s="167" t="s">
        <v>490</v>
      </c>
      <c r="F339" s="5"/>
      <c r="G339" s="5"/>
      <c r="H339" s="5"/>
    </row>
    <row r="340" spans="1:10" s="26" customFormat="1" ht="27.6" x14ac:dyDescent="0.25">
      <c r="A340" s="128"/>
      <c r="B340" s="165"/>
      <c r="C340" s="168" t="s">
        <v>514</v>
      </c>
      <c r="D340" s="168"/>
      <c r="E340" s="167" t="s">
        <v>515</v>
      </c>
      <c r="F340" s="5"/>
      <c r="G340" s="5"/>
      <c r="H340" s="5"/>
    </row>
    <row r="341" spans="1:10" s="26" customFormat="1" ht="27.6" x14ac:dyDescent="0.25">
      <c r="A341" s="128"/>
      <c r="B341" s="165"/>
      <c r="C341" s="167" t="s">
        <v>513</v>
      </c>
      <c r="D341" s="167"/>
      <c r="E341" s="167" t="s">
        <v>228</v>
      </c>
      <c r="F341" s="5"/>
      <c r="G341" s="5"/>
      <c r="H341" s="5"/>
    </row>
    <row r="342" spans="1:10" s="26" customFormat="1" ht="41.4" x14ac:dyDescent="0.25">
      <c r="A342" s="128"/>
      <c r="B342" s="165"/>
      <c r="C342" s="168" t="s">
        <v>518</v>
      </c>
      <c r="D342" s="168"/>
      <c r="E342" s="167" t="s">
        <v>519</v>
      </c>
      <c r="F342" s="5"/>
      <c r="G342" s="5"/>
      <c r="H342" s="5"/>
      <c r="J342" s="43"/>
    </row>
    <row r="343" spans="1:10" s="26" customFormat="1" ht="13.8" x14ac:dyDescent="0.25">
      <c r="A343" s="128"/>
      <c r="B343" s="165"/>
      <c r="C343" s="167" t="s">
        <v>502</v>
      </c>
      <c r="D343" s="167"/>
      <c r="E343" s="167" t="s">
        <v>503</v>
      </c>
      <c r="F343" s="5"/>
      <c r="G343" s="5"/>
      <c r="H343" s="5"/>
    </row>
    <row r="344" spans="1:10" s="26" customFormat="1" ht="27.6" x14ac:dyDescent="0.25">
      <c r="A344" s="128"/>
      <c r="B344" s="165"/>
      <c r="C344" s="168" t="s">
        <v>504</v>
      </c>
      <c r="D344" s="168"/>
      <c r="E344" s="168" t="s">
        <v>505</v>
      </c>
      <c r="F344" s="5"/>
      <c r="G344" s="5"/>
      <c r="H344" s="5"/>
    </row>
    <row r="345" spans="1:10" s="26" customFormat="1" ht="27.6" x14ac:dyDescent="0.25">
      <c r="A345" s="128"/>
      <c r="B345" s="165"/>
      <c r="C345" s="168" t="s">
        <v>498</v>
      </c>
      <c r="D345" s="168"/>
      <c r="E345" s="167" t="s">
        <v>499</v>
      </c>
      <c r="F345" s="5"/>
      <c r="G345" s="5"/>
      <c r="H345" s="5"/>
    </row>
    <row r="346" spans="1:10" s="26" customFormat="1" ht="27.6" x14ac:dyDescent="0.25">
      <c r="A346" s="128"/>
      <c r="B346" s="165"/>
      <c r="C346" s="168" t="s">
        <v>500</v>
      </c>
      <c r="D346" s="168"/>
      <c r="E346" s="168" t="s">
        <v>501</v>
      </c>
      <c r="F346" s="5"/>
      <c r="G346" s="5"/>
      <c r="H346" s="5"/>
    </row>
    <row r="347" spans="1:10" x14ac:dyDescent="0.25">
      <c r="F347" s="82"/>
      <c r="G347" s="85"/>
      <c r="H347" s="86"/>
    </row>
    <row r="348" spans="1:10" s="20" customFormat="1" x14ac:dyDescent="0.25">
      <c r="A348" s="127"/>
      <c r="B348" s="49"/>
      <c r="C348" s="81"/>
      <c r="D348" s="81"/>
      <c r="E348" s="81"/>
      <c r="F348" s="95"/>
      <c r="G348" s="96"/>
      <c r="H348" s="97"/>
    </row>
    <row r="349" spans="1:10" s="20" customFormat="1" x14ac:dyDescent="0.25">
      <c r="A349" s="127"/>
      <c r="B349" s="49"/>
      <c r="C349" s="81"/>
      <c r="D349" s="81"/>
      <c r="E349" s="81"/>
      <c r="F349" s="95"/>
      <c r="G349" s="96"/>
      <c r="H349" s="97"/>
    </row>
    <row r="350" spans="1:10" x14ac:dyDescent="0.25">
      <c r="F350" s="82"/>
      <c r="G350" s="85"/>
      <c r="H350" s="86"/>
    </row>
    <row r="351" spans="1:10" x14ac:dyDescent="0.25">
      <c r="F351" s="82"/>
      <c r="G351" s="85"/>
      <c r="H351" s="86"/>
    </row>
    <row r="352" spans="1:10" x14ac:dyDescent="0.25">
      <c r="F352" s="82"/>
      <c r="G352" s="85"/>
      <c r="H352" s="86"/>
    </row>
    <row r="353" spans="6:8" x14ac:dyDescent="0.25">
      <c r="F353" s="82"/>
      <c r="G353" s="85"/>
      <c r="H353" s="86"/>
    </row>
    <row r="354" spans="6:8" x14ac:dyDescent="0.25">
      <c r="F354" s="82"/>
      <c r="G354" s="85"/>
      <c r="H354" s="86"/>
    </row>
    <row r="355" spans="6:8" x14ac:dyDescent="0.25">
      <c r="F355" s="82"/>
      <c r="G355" s="85"/>
      <c r="H355" s="86"/>
    </row>
    <row r="356" spans="6:8" x14ac:dyDescent="0.25">
      <c r="F356" s="82"/>
      <c r="G356" s="85"/>
      <c r="H356" s="86"/>
    </row>
    <row r="357" spans="6:8" x14ac:dyDescent="0.25">
      <c r="F357" s="82"/>
      <c r="G357" s="85"/>
      <c r="H357" s="86"/>
    </row>
    <row r="358" spans="6:8" x14ac:dyDescent="0.25">
      <c r="F358" s="82"/>
      <c r="G358" s="85"/>
      <c r="H358" s="86"/>
    </row>
    <row r="359" spans="6:8" x14ac:dyDescent="0.25">
      <c r="F359" s="82"/>
      <c r="G359" s="85"/>
      <c r="H359" s="86"/>
    </row>
    <row r="360" spans="6:8" x14ac:dyDescent="0.25">
      <c r="F360" s="82"/>
      <c r="G360" s="85"/>
      <c r="H360" s="86"/>
    </row>
    <row r="361" spans="6:8" x14ac:dyDescent="0.25">
      <c r="F361" s="82"/>
      <c r="G361" s="85"/>
      <c r="H361" s="86"/>
    </row>
    <row r="362" spans="6:8" x14ac:dyDescent="0.25">
      <c r="F362" s="82"/>
      <c r="G362" s="85"/>
      <c r="H362" s="86"/>
    </row>
    <row r="363" spans="6:8" x14ac:dyDescent="0.25">
      <c r="F363" s="82"/>
      <c r="G363" s="85"/>
      <c r="H363" s="86"/>
    </row>
    <row r="364" spans="6:8" x14ac:dyDescent="0.25">
      <c r="F364" s="82"/>
      <c r="G364" s="85"/>
      <c r="H364" s="86"/>
    </row>
    <row r="365" spans="6:8" x14ac:dyDescent="0.25">
      <c r="F365" s="82"/>
      <c r="G365" s="85"/>
      <c r="H365" s="86"/>
    </row>
    <row r="366" spans="6:8" x14ac:dyDescent="0.25">
      <c r="F366" s="82"/>
      <c r="G366" s="85"/>
      <c r="H366" s="86"/>
    </row>
    <row r="367" spans="6:8" x14ac:dyDescent="0.25">
      <c r="F367" s="82"/>
      <c r="G367" s="85"/>
      <c r="H367" s="86"/>
    </row>
    <row r="368" spans="6:8" x14ac:dyDescent="0.25">
      <c r="F368" s="82"/>
      <c r="G368" s="85"/>
      <c r="H368" s="86"/>
    </row>
    <row r="369" spans="6:8" x14ac:dyDescent="0.25">
      <c r="F369" s="82"/>
      <c r="G369" s="85"/>
      <c r="H369" s="86"/>
    </row>
    <row r="370" spans="6:8" x14ac:dyDescent="0.25">
      <c r="F370" s="82"/>
      <c r="G370" s="85"/>
      <c r="H370" s="86"/>
    </row>
    <row r="371" spans="6:8" x14ac:dyDescent="0.25">
      <c r="F371" s="82"/>
      <c r="G371" s="85"/>
      <c r="H371" s="86"/>
    </row>
    <row r="372" spans="6:8" x14ac:dyDescent="0.25">
      <c r="F372" s="82"/>
      <c r="G372" s="85"/>
      <c r="H372" s="86"/>
    </row>
    <row r="373" spans="6:8" x14ac:dyDescent="0.25">
      <c r="F373" s="82"/>
      <c r="G373" s="85"/>
      <c r="H373" s="86"/>
    </row>
    <row r="374" spans="6:8" x14ac:dyDescent="0.25">
      <c r="F374" s="82"/>
      <c r="G374" s="85"/>
      <c r="H374" s="86"/>
    </row>
    <row r="375" spans="6:8" x14ac:dyDescent="0.25">
      <c r="F375" s="82"/>
      <c r="G375" s="85"/>
      <c r="H375" s="86"/>
    </row>
    <row r="376" spans="6:8" x14ac:dyDescent="0.25">
      <c r="F376" s="82"/>
      <c r="G376" s="85"/>
      <c r="H376" s="86"/>
    </row>
    <row r="377" spans="6:8" x14ac:dyDescent="0.25">
      <c r="F377" s="82"/>
      <c r="G377" s="85"/>
      <c r="H377" s="86"/>
    </row>
    <row r="378" spans="6:8" x14ac:dyDescent="0.25">
      <c r="F378" s="82"/>
      <c r="G378" s="85"/>
      <c r="H378" s="86"/>
    </row>
    <row r="379" spans="6:8" x14ac:dyDescent="0.25">
      <c r="F379" s="82"/>
      <c r="G379" s="85"/>
      <c r="H379" s="86"/>
    </row>
    <row r="380" spans="6:8" x14ac:dyDescent="0.25">
      <c r="F380" s="82"/>
      <c r="G380" s="85"/>
      <c r="H380" s="86"/>
    </row>
    <row r="381" spans="6:8" x14ac:dyDescent="0.25">
      <c r="F381" s="82"/>
      <c r="G381" s="85"/>
      <c r="H381" s="86"/>
    </row>
    <row r="382" spans="6:8" x14ac:dyDescent="0.25">
      <c r="F382" s="82"/>
      <c r="G382" s="85"/>
      <c r="H382" s="86"/>
    </row>
    <row r="383" spans="6:8" x14ac:dyDescent="0.25">
      <c r="F383" s="82"/>
      <c r="G383" s="85"/>
      <c r="H383" s="86"/>
    </row>
    <row r="384" spans="6:8" x14ac:dyDescent="0.25">
      <c r="F384" s="82"/>
      <c r="G384" s="85"/>
      <c r="H384" s="86"/>
    </row>
    <row r="385" spans="6:8" x14ac:dyDescent="0.25">
      <c r="F385" s="82"/>
      <c r="G385" s="85"/>
      <c r="H385" s="86"/>
    </row>
    <row r="386" spans="6:8" x14ac:dyDescent="0.25">
      <c r="F386" s="82"/>
      <c r="G386" s="85"/>
      <c r="H386" s="86"/>
    </row>
    <row r="387" spans="6:8" x14ac:dyDescent="0.25">
      <c r="F387" s="82"/>
      <c r="G387" s="85"/>
      <c r="H387" s="86"/>
    </row>
    <row r="388" spans="6:8" x14ac:dyDescent="0.25">
      <c r="F388" s="82"/>
      <c r="G388" s="85"/>
      <c r="H388" s="86"/>
    </row>
    <row r="389" spans="6:8" x14ac:dyDescent="0.25">
      <c r="F389" s="82"/>
      <c r="G389" s="85"/>
      <c r="H389" s="86"/>
    </row>
    <row r="390" spans="6:8" x14ac:dyDescent="0.25">
      <c r="F390" s="82"/>
      <c r="G390" s="85"/>
      <c r="H390" s="86"/>
    </row>
    <row r="391" spans="6:8" x14ac:dyDescent="0.25">
      <c r="F391" s="82"/>
      <c r="G391" s="85"/>
      <c r="H391" s="86"/>
    </row>
    <row r="392" spans="6:8" x14ac:dyDescent="0.25">
      <c r="F392" s="82"/>
      <c r="G392" s="85"/>
      <c r="H392" s="86"/>
    </row>
    <row r="393" spans="6:8" x14ac:dyDescent="0.25">
      <c r="F393" s="82"/>
      <c r="G393" s="85"/>
      <c r="H393" s="86"/>
    </row>
    <row r="394" spans="6:8" x14ac:dyDescent="0.25">
      <c r="F394" s="82"/>
      <c r="G394" s="85"/>
      <c r="H394" s="86"/>
    </row>
    <row r="395" spans="6:8" x14ac:dyDescent="0.25">
      <c r="F395" s="82"/>
      <c r="G395" s="85"/>
      <c r="H395" s="86"/>
    </row>
    <row r="396" spans="6:8" x14ac:dyDescent="0.25">
      <c r="F396" s="82"/>
      <c r="G396" s="85"/>
      <c r="H396" s="86"/>
    </row>
    <row r="397" spans="6:8" x14ac:dyDescent="0.25">
      <c r="F397" s="82"/>
      <c r="G397" s="85"/>
      <c r="H397" s="86"/>
    </row>
    <row r="398" spans="6:8" x14ac:dyDescent="0.25">
      <c r="F398" s="82"/>
      <c r="G398" s="85"/>
      <c r="H398" s="86"/>
    </row>
    <row r="399" spans="6:8" x14ac:dyDescent="0.25">
      <c r="F399" s="82"/>
      <c r="G399" s="85"/>
      <c r="H399" s="86"/>
    </row>
    <row r="400" spans="6:8" x14ac:dyDescent="0.25">
      <c r="F400" s="82"/>
      <c r="G400" s="85"/>
      <c r="H400" s="86"/>
    </row>
    <row r="401" spans="6:8" x14ac:dyDescent="0.25">
      <c r="F401" s="82"/>
      <c r="G401" s="85"/>
      <c r="H401" s="86"/>
    </row>
    <row r="402" spans="6:8" x14ac:dyDescent="0.25">
      <c r="F402" s="82"/>
      <c r="G402" s="85"/>
      <c r="H402" s="86"/>
    </row>
    <row r="403" spans="6:8" x14ac:dyDescent="0.25">
      <c r="F403" s="82"/>
      <c r="G403" s="85"/>
      <c r="H403" s="86"/>
    </row>
    <row r="404" spans="6:8" x14ac:dyDescent="0.25">
      <c r="F404" s="82"/>
      <c r="G404" s="85"/>
      <c r="H404" s="86"/>
    </row>
    <row r="405" spans="6:8" x14ac:dyDescent="0.25">
      <c r="F405" s="82"/>
      <c r="G405" s="85"/>
      <c r="H405" s="86"/>
    </row>
    <row r="406" spans="6:8" x14ac:dyDescent="0.25">
      <c r="F406" s="82"/>
      <c r="G406" s="85"/>
      <c r="H406" s="86"/>
    </row>
    <row r="407" spans="6:8" x14ac:dyDescent="0.25">
      <c r="F407" s="82"/>
      <c r="G407" s="85"/>
      <c r="H407" s="86"/>
    </row>
    <row r="408" spans="6:8" x14ac:dyDescent="0.25">
      <c r="F408" s="82"/>
      <c r="G408" s="85"/>
      <c r="H408" s="86"/>
    </row>
    <row r="409" spans="6:8" x14ac:dyDescent="0.25">
      <c r="F409" s="82"/>
      <c r="G409" s="85"/>
      <c r="H409" s="86"/>
    </row>
    <row r="410" spans="6:8" x14ac:dyDescent="0.25">
      <c r="F410" s="82"/>
      <c r="G410" s="85"/>
      <c r="H410" s="86"/>
    </row>
    <row r="411" spans="6:8" x14ac:dyDescent="0.25">
      <c r="F411" s="82"/>
      <c r="G411" s="85"/>
      <c r="H411" s="86"/>
    </row>
    <row r="412" spans="6:8" x14ac:dyDescent="0.25">
      <c r="F412" s="82"/>
      <c r="G412" s="85"/>
      <c r="H412" s="86"/>
    </row>
    <row r="413" spans="6:8" x14ac:dyDescent="0.25">
      <c r="F413" s="82"/>
      <c r="G413" s="85"/>
      <c r="H413" s="86"/>
    </row>
    <row r="414" spans="6:8" x14ac:dyDescent="0.25">
      <c r="F414" s="82"/>
      <c r="G414" s="85"/>
      <c r="H414" s="86"/>
    </row>
    <row r="415" spans="6:8" x14ac:dyDescent="0.25">
      <c r="F415" s="82"/>
      <c r="G415" s="85"/>
      <c r="H415" s="86"/>
    </row>
    <row r="416" spans="6:8" x14ac:dyDescent="0.25">
      <c r="F416" s="82"/>
      <c r="G416" s="85"/>
      <c r="H416" s="86"/>
    </row>
    <row r="417" spans="6:8" x14ac:dyDescent="0.25">
      <c r="F417" s="82"/>
      <c r="G417" s="85"/>
      <c r="H417" s="86"/>
    </row>
    <row r="418" spans="6:8" x14ac:dyDescent="0.25">
      <c r="F418" s="82"/>
      <c r="G418" s="85"/>
      <c r="H418" s="86"/>
    </row>
    <row r="419" spans="6:8" x14ac:dyDescent="0.25">
      <c r="F419" s="82"/>
      <c r="G419" s="85"/>
      <c r="H419" s="86"/>
    </row>
    <row r="420" spans="6:8" x14ac:dyDescent="0.25">
      <c r="F420" s="82"/>
      <c r="G420" s="85"/>
      <c r="H420" s="86"/>
    </row>
    <row r="421" spans="6:8" x14ac:dyDescent="0.25">
      <c r="F421" s="82"/>
      <c r="G421" s="85"/>
      <c r="H421" s="86"/>
    </row>
    <row r="422" spans="6:8" x14ac:dyDescent="0.25">
      <c r="F422" s="82"/>
      <c r="G422" s="85"/>
      <c r="H422" s="86"/>
    </row>
    <row r="423" spans="6:8" x14ac:dyDescent="0.25">
      <c r="F423" s="82"/>
      <c r="G423" s="85"/>
      <c r="H423" s="86"/>
    </row>
    <row r="424" spans="6:8" x14ac:dyDescent="0.25">
      <c r="F424" s="82"/>
      <c r="G424" s="85"/>
      <c r="H424" s="86"/>
    </row>
    <row r="425" spans="6:8" x14ac:dyDescent="0.25">
      <c r="F425" s="82"/>
      <c r="G425" s="85"/>
      <c r="H425" s="86"/>
    </row>
    <row r="426" spans="6:8" x14ac:dyDescent="0.25">
      <c r="F426" s="82"/>
      <c r="G426" s="85"/>
      <c r="H426" s="86"/>
    </row>
    <row r="427" spans="6:8" x14ac:dyDescent="0.25">
      <c r="F427" s="82"/>
      <c r="G427" s="85"/>
      <c r="H427" s="86"/>
    </row>
    <row r="428" spans="6:8" x14ac:dyDescent="0.25">
      <c r="F428" s="82"/>
      <c r="G428" s="85"/>
      <c r="H428" s="86"/>
    </row>
    <row r="429" spans="6:8" x14ac:dyDescent="0.25">
      <c r="F429" s="82"/>
      <c r="G429" s="85"/>
      <c r="H429" s="86"/>
    </row>
    <row r="430" spans="6:8" x14ac:dyDescent="0.25">
      <c r="F430" s="82"/>
      <c r="G430" s="85"/>
      <c r="H430" s="86"/>
    </row>
    <row r="431" spans="6:8" x14ac:dyDescent="0.25">
      <c r="F431" s="82"/>
      <c r="G431" s="85"/>
      <c r="H431" s="86"/>
    </row>
    <row r="432" spans="6:8" x14ac:dyDescent="0.25">
      <c r="F432" s="82"/>
      <c r="G432" s="85"/>
      <c r="H432" s="86"/>
    </row>
    <row r="433" spans="6:8" x14ac:dyDescent="0.25">
      <c r="F433" s="82"/>
      <c r="G433" s="85"/>
      <c r="H433" s="86"/>
    </row>
    <row r="434" spans="6:8" x14ac:dyDescent="0.25">
      <c r="F434" s="82"/>
      <c r="G434" s="85"/>
      <c r="H434" s="86"/>
    </row>
    <row r="435" spans="6:8" x14ac:dyDescent="0.25">
      <c r="F435" s="82"/>
      <c r="G435" s="85"/>
      <c r="H435" s="86"/>
    </row>
    <row r="436" spans="6:8" x14ac:dyDescent="0.25">
      <c r="F436" s="82"/>
      <c r="G436" s="85"/>
      <c r="H436" s="86"/>
    </row>
    <row r="437" spans="6:8" x14ac:dyDescent="0.25">
      <c r="F437" s="82"/>
      <c r="G437" s="85"/>
      <c r="H437" s="86"/>
    </row>
    <row r="438" spans="6:8" x14ac:dyDescent="0.25">
      <c r="F438" s="82"/>
      <c r="G438" s="85"/>
      <c r="H438" s="86"/>
    </row>
    <row r="439" spans="6:8" x14ac:dyDescent="0.25">
      <c r="F439" s="82"/>
      <c r="G439" s="85"/>
      <c r="H439" s="86"/>
    </row>
    <row r="440" spans="6:8" x14ac:dyDescent="0.25">
      <c r="F440" s="82"/>
      <c r="G440" s="85"/>
      <c r="H440" s="86"/>
    </row>
    <row r="441" spans="6:8" x14ac:dyDescent="0.25">
      <c r="F441" s="82"/>
      <c r="G441" s="85"/>
      <c r="H441" s="86"/>
    </row>
    <row r="442" spans="6:8" x14ac:dyDescent="0.25">
      <c r="F442" s="82"/>
      <c r="G442" s="85"/>
      <c r="H442" s="86"/>
    </row>
    <row r="443" spans="6:8" x14ac:dyDescent="0.25">
      <c r="F443" s="82"/>
      <c r="G443" s="85"/>
      <c r="H443" s="86"/>
    </row>
    <row r="444" spans="6:8" x14ac:dyDescent="0.25">
      <c r="F444" s="82"/>
      <c r="G444" s="85"/>
      <c r="H444" s="86"/>
    </row>
    <row r="445" spans="6:8" x14ac:dyDescent="0.25">
      <c r="F445" s="82"/>
      <c r="G445" s="85"/>
      <c r="H445" s="86"/>
    </row>
    <row r="446" spans="6:8" x14ac:dyDescent="0.25">
      <c r="F446" s="82"/>
      <c r="G446" s="85"/>
      <c r="H446" s="86"/>
    </row>
    <row r="447" spans="6:8" x14ac:dyDescent="0.25">
      <c r="F447" s="82"/>
      <c r="G447" s="85"/>
      <c r="H447" s="86"/>
    </row>
    <row r="448" spans="6:8" x14ac:dyDescent="0.25">
      <c r="F448" s="82"/>
      <c r="G448" s="85"/>
      <c r="H448" s="86"/>
    </row>
    <row r="449" spans="6:8" x14ac:dyDescent="0.25">
      <c r="F449" s="82"/>
      <c r="G449" s="85"/>
      <c r="H449" s="86"/>
    </row>
    <row r="450" spans="6:8" x14ac:dyDescent="0.25">
      <c r="F450" s="82"/>
      <c r="G450" s="85"/>
      <c r="H450" s="86"/>
    </row>
    <row r="451" spans="6:8" x14ac:dyDescent="0.25">
      <c r="F451" s="82"/>
      <c r="G451" s="85"/>
      <c r="H451" s="86"/>
    </row>
    <row r="452" spans="6:8" x14ac:dyDescent="0.25">
      <c r="F452" s="82"/>
      <c r="G452" s="85"/>
      <c r="H452" s="86"/>
    </row>
    <row r="453" spans="6:8" x14ac:dyDescent="0.25">
      <c r="F453" s="82"/>
      <c r="G453" s="85"/>
      <c r="H453" s="86"/>
    </row>
    <row r="454" spans="6:8" x14ac:dyDescent="0.25">
      <c r="F454" s="82"/>
      <c r="G454" s="85"/>
      <c r="H454" s="86"/>
    </row>
    <row r="455" spans="6:8" x14ac:dyDescent="0.25">
      <c r="F455" s="82"/>
      <c r="G455" s="85"/>
      <c r="H455" s="86"/>
    </row>
    <row r="456" spans="6:8" x14ac:dyDescent="0.25">
      <c r="F456" s="82"/>
      <c r="G456" s="85"/>
      <c r="H456" s="86"/>
    </row>
    <row r="457" spans="6:8" x14ac:dyDescent="0.25">
      <c r="F457" s="82"/>
      <c r="G457" s="85"/>
      <c r="H457" s="86"/>
    </row>
    <row r="458" spans="6:8" x14ac:dyDescent="0.25">
      <c r="F458" s="82"/>
      <c r="G458" s="85"/>
      <c r="H458" s="86"/>
    </row>
    <row r="459" spans="6:8" x14ac:dyDescent="0.25">
      <c r="F459" s="82"/>
      <c r="G459" s="85"/>
      <c r="H459" s="86"/>
    </row>
    <row r="460" spans="6:8" x14ac:dyDescent="0.25">
      <c r="F460" s="82"/>
      <c r="G460" s="85"/>
      <c r="H460" s="86"/>
    </row>
    <row r="461" spans="6:8" x14ac:dyDescent="0.25">
      <c r="F461" s="82"/>
      <c r="G461" s="85"/>
      <c r="H461" s="86"/>
    </row>
    <row r="462" spans="6:8" x14ac:dyDescent="0.25">
      <c r="F462" s="82"/>
      <c r="G462" s="85"/>
      <c r="H462" s="86"/>
    </row>
    <row r="463" spans="6:8" x14ac:dyDescent="0.25">
      <c r="F463" s="82"/>
      <c r="G463" s="85"/>
      <c r="H463" s="86"/>
    </row>
    <row r="464" spans="6:8" x14ac:dyDescent="0.25">
      <c r="F464" s="82"/>
      <c r="G464" s="85"/>
      <c r="H464" s="86"/>
    </row>
    <row r="465" spans="6:8" x14ac:dyDescent="0.25">
      <c r="F465" s="82"/>
      <c r="G465" s="85"/>
      <c r="H465" s="86"/>
    </row>
    <row r="466" spans="6:8" x14ac:dyDescent="0.25">
      <c r="F466" s="82"/>
      <c r="G466" s="85"/>
      <c r="H466" s="86"/>
    </row>
    <row r="467" spans="6:8" x14ac:dyDescent="0.25">
      <c r="F467" s="82"/>
      <c r="G467" s="85"/>
      <c r="H467" s="86"/>
    </row>
    <row r="468" spans="6:8" x14ac:dyDescent="0.25">
      <c r="F468" s="82"/>
      <c r="G468" s="85"/>
      <c r="H468" s="86"/>
    </row>
    <row r="469" spans="6:8" x14ac:dyDescent="0.25">
      <c r="F469" s="82"/>
      <c r="G469" s="85"/>
      <c r="H469" s="86"/>
    </row>
    <row r="470" spans="6:8" x14ac:dyDescent="0.25">
      <c r="F470" s="82"/>
      <c r="G470" s="85"/>
      <c r="H470" s="86"/>
    </row>
    <row r="471" spans="6:8" x14ac:dyDescent="0.25">
      <c r="F471" s="82"/>
      <c r="G471" s="85"/>
      <c r="H471" s="86"/>
    </row>
    <row r="472" spans="6:8" x14ac:dyDescent="0.25">
      <c r="F472" s="82"/>
      <c r="G472" s="85"/>
      <c r="H472" s="86"/>
    </row>
    <row r="473" spans="6:8" x14ac:dyDescent="0.25">
      <c r="F473" s="82"/>
      <c r="G473" s="85"/>
      <c r="H473" s="86"/>
    </row>
    <row r="474" spans="6:8" x14ac:dyDescent="0.25">
      <c r="F474" s="82"/>
      <c r="G474" s="85"/>
      <c r="H474" s="86"/>
    </row>
    <row r="475" spans="6:8" x14ac:dyDescent="0.25">
      <c r="F475" s="82"/>
      <c r="G475" s="85"/>
      <c r="H475" s="86"/>
    </row>
    <row r="476" spans="6:8" x14ac:dyDescent="0.25">
      <c r="F476" s="82"/>
      <c r="G476" s="85"/>
      <c r="H476" s="86"/>
    </row>
    <row r="477" spans="6:8" x14ac:dyDescent="0.25">
      <c r="F477" s="82"/>
      <c r="G477" s="85"/>
      <c r="H477" s="86"/>
    </row>
    <row r="478" spans="6:8" x14ac:dyDescent="0.25">
      <c r="F478" s="82"/>
      <c r="G478" s="85"/>
      <c r="H478" s="86"/>
    </row>
    <row r="479" spans="6:8" x14ac:dyDescent="0.25">
      <c r="F479" s="82"/>
      <c r="G479" s="85"/>
      <c r="H479" s="86"/>
    </row>
    <row r="480" spans="6:8" x14ac:dyDescent="0.25">
      <c r="F480" s="82"/>
      <c r="G480" s="85"/>
      <c r="H480" s="86"/>
    </row>
    <row r="481" spans="6:8" x14ac:dyDescent="0.25">
      <c r="F481" s="82"/>
      <c r="G481" s="85"/>
      <c r="H481" s="86"/>
    </row>
    <row r="482" spans="6:8" x14ac:dyDescent="0.25">
      <c r="F482" s="82"/>
      <c r="G482" s="85"/>
      <c r="H482" s="86"/>
    </row>
    <row r="483" spans="6:8" x14ac:dyDescent="0.25">
      <c r="F483" s="82"/>
      <c r="G483" s="85"/>
      <c r="H483" s="86"/>
    </row>
    <row r="484" spans="6:8" x14ac:dyDescent="0.25">
      <c r="F484" s="82"/>
      <c r="G484" s="85"/>
      <c r="H484" s="86"/>
    </row>
    <row r="485" spans="6:8" x14ac:dyDescent="0.25">
      <c r="F485" s="82"/>
      <c r="G485" s="85"/>
      <c r="H485" s="86"/>
    </row>
    <row r="486" spans="6:8" x14ac:dyDescent="0.25">
      <c r="F486" s="82"/>
      <c r="G486" s="85"/>
      <c r="H486" s="86"/>
    </row>
    <row r="487" spans="6:8" x14ac:dyDescent="0.25">
      <c r="F487" s="82"/>
      <c r="G487" s="85"/>
      <c r="H487" s="86"/>
    </row>
    <row r="488" spans="6:8" x14ac:dyDescent="0.25">
      <c r="F488" s="82"/>
      <c r="G488" s="85"/>
      <c r="H488" s="86"/>
    </row>
    <row r="489" spans="6:8" x14ac:dyDescent="0.25">
      <c r="F489" s="82"/>
      <c r="G489" s="85"/>
      <c r="H489" s="86"/>
    </row>
    <row r="490" spans="6:8" x14ac:dyDescent="0.25">
      <c r="F490" s="82"/>
      <c r="G490" s="85"/>
      <c r="H490" s="86"/>
    </row>
    <row r="491" spans="6:8" x14ac:dyDescent="0.25">
      <c r="F491" s="82"/>
      <c r="G491" s="85"/>
      <c r="H491" s="86"/>
    </row>
    <row r="492" spans="6:8" x14ac:dyDescent="0.25">
      <c r="F492" s="82"/>
      <c r="G492" s="85"/>
      <c r="H492" s="86"/>
    </row>
    <row r="493" spans="6:8" x14ac:dyDescent="0.25">
      <c r="F493" s="82"/>
      <c r="G493" s="85"/>
      <c r="H493" s="86"/>
    </row>
    <row r="494" spans="6:8" x14ac:dyDescent="0.25">
      <c r="F494" s="82"/>
      <c r="G494" s="85"/>
      <c r="H494" s="86"/>
    </row>
    <row r="495" spans="6:8" x14ac:dyDescent="0.25">
      <c r="F495" s="82"/>
      <c r="G495" s="85"/>
      <c r="H495" s="86"/>
    </row>
    <row r="496" spans="6:8" x14ac:dyDescent="0.25">
      <c r="F496" s="82"/>
      <c r="G496" s="85"/>
      <c r="H496" s="86"/>
    </row>
    <row r="497" spans="6:8" x14ac:dyDescent="0.25">
      <c r="F497" s="82"/>
      <c r="G497" s="85"/>
      <c r="H497" s="86"/>
    </row>
    <row r="498" spans="6:8" x14ac:dyDescent="0.25">
      <c r="F498" s="82"/>
      <c r="G498" s="85"/>
      <c r="H498" s="86"/>
    </row>
    <row r="499" spans="6:8" x14ac:dyDescent="0.25">
      <c r="F499" s="82"/>
      <c r="G499" s="85"/>
      <c r="H499" s="86"/>
    </row>
    <row r="500" spans="6:8" x14ac:dyDescent="0.25">
      <c r="F500" s="82"/>
      <c r="G500" s="85"/>
      <c r="H500" s="86"/>
    </row>
    <row r="501" spans="6:8" x14ac:dyDescent="0.25">
      <c r="F501" s="82"/>
      <c r="G501" s="85"/>
      <c r="H501" s="86"/>
    </row>
    <row r="502" spans="6:8" x14ac:dyDescent="0.25">
      <c r="F502" s="82"/>
      <c r="G502" s="85"/>
      <c r="H502" s="86"/>
    </row>
    <row r="503" spans="6:8" x14ac:dyDescent="0.25">
      <c r="F503" s="82"/>
      <c r="G503" s="85"/>
      <c r="H503" s="86"/>
    </row>
    <row r="504" spans="6:8" x14ac:dyDescent="0.25">
      <c r="F504" s="82"/>
      <c r="G504" s="85"/>
      <c r="H504" s="86"/>
    </row>
    <row r="505" spans="6:8" x14ac:dyDescent="0.25">
      <c r="F505" s="82"/>
      <c r="G505" s="85"/>
      <c r="H505" s="86"/>
    </row>
    <row r="506" spans="6:8" x14ac:dyDescent="0.25">
      <c r="F506" s="82"/>
      <c r="G506" s="85"/>
      <c r="H506" s="86"/>
    </row>
    <row r="507" spans="6:8" x14ac:dyDescent="0.25">
      <c r="F507" s="82"/>
      <c r="G507" s="85"/>
      <c r="H507" s="86"/>
    </row>
    <row r="508" spans="6:8" x14ac:dyDescent="0.25">
      <c r="F508" s="82"/>
      <c r="G508" s="85"/>
      <c r="H508" s="86"/>
    </row>
    <row r="509" spans="6:8" x14ac:dyDescent="0.25">
      <c r="F509" s="82"/>
      <c r="G509" s="85"/>
      <c r="H509" s="86"/>
    </row>
    <row r="510" spans="6:8" x14ac:dyDescent="0.25">
      <c r="F510" s="82"/>
      <c r="G510" s="85"/>
      <c r="H510" s="86"/>
    </row>
    <row r="511" spans="6:8" x14ac:dyDescent="0.25">
      <c r="F511" s="82"/>
      <c r="G511" s="85"/>
      <c r="H511" s="86"/>
    </row>
    <row r="512" spans="6:8" x14ac:dyDescent="0.25">
      <c r="F512" s="82"/>
      <c r="G512" s="85"/>
      <c r="H512" s="86"/>
    </row>
    <row r="513" spans="6:8" x14ac:dyDescent="0.25">
      <c r="F513" s="82"/>
      <c r="G513" s="85"/>
      <c r="H513" s="86"/>
    </row>
    <row r="514" spans="6:8" x14ac:dyDescent="0.25">
      <c r="F514" s="82"/>
      <c r="G514" s="85"/>
      <c r="H514" s="86"/>
    </row>
    <row r="515" spans="6:8" x14ac:dyDescent="0.25">
      <c r="F515" s="82"/>
      <c r="G515" s="85"/>
      <c r="H515" s="86"/>
    </row>
    <row r="516" spans="6:8" x14ac:dyDescent="0.25">
      <c r="F516" s="82"/>
      <c r="G516" s="85"/>
      <c r="H516" s="86"/>
    </row>
    <row r="517" spans="6:8" x14ac:dyDescent="0.25">
      <c r="F517" s="82"/>
      <c r="G517" s="85"/>
      <c r="H517" s="86"/>
    </row>
    <row r="518" spans="6:8" x14ac:dyDescent="0.25">
      <c r="F518" s="82"/>
      <c r="G518" s="85"/>
      <c r="H518" s="86"/>
    </row>
    <row r="519" spans="6:8" x14ac:dyDescent="0.25">
      <c r="F519" s="82"/>
      <c r="G519" s="85"/>
      <c r="H519" s="86"/>
    </row>
    <row r="520" spans="6:8" x14ac:dyDescent="0.25">
      <c r="F520" s="82"/>
      <c r="G520" s="85"/>
      <c r="H520" s="86"/>
    </row>
    <row r="521" spans="6:8" x14ac:dyDescent="0.25">
      <c r="F521" s="82"/>
      <c r="G521" s="85"/>
      <c r="H521" s="86"/>
    </row>
    <row r="522" spans="6:8" x14ac:dyDescent="0.25">
      <c r="F522" s="82"/>
      <c r="G522" s="85"/>
      <c r="H522" s="86"/>
    </row>
    <row r="523" spans="6:8" x14ac:dyDescent="0.25">
      <c r="F523" s="82"/>
      <c r="G523" s="85"/>
      <c r="H523" s="86"/>
    </row>
    <row r="524" spans="6:8" x14ac:dyDescent="0.25">
      <c r="F524" s="82"/>
      <c r="G524" s="85"/>
      <c r="H524" s="86"/>
    </row>
    <row r="525" spans="6:8" x14ac:dyDescent="0.25">
      <c r="F525" s="82"/>
      <c r="G525" s="85"/>
      <c r="H525" s="86"/>
    </row>
    <row r="526" spans="6:8" x14ac:dyDescent="0.25">
      <c r="F526" s="82"/>
      <c r="G526" s="85"/>
      <c r="H526" s="86"/>
    </row>
    <row r="527" spans="6:8" x14ac:dyDescent="0.25">
      <c r="F527" s="82"/>
      <c r="G527" s="85"/>
      <c r="H527" s="86"/>
    </row>
    <row r="528" spans="6:8" x14ac:dyDescent="0.25">
      <c r="F528" s="82"/>
      <c r="G528" s="85"/>
      <c r="H528" s="86"/>
    </row>
    <row r="529" spans="6:8" x14ac:dyDescent="0.25">
      <c r="F529" s="82"/>
      <c r="G529" s="85"/>
      <c r="H529" s="86"/>
    </row>
    <row r="530" spans="6:8" x14ac:dyDescent="0.25">
      <c r="F530" s="82"/>
      <c r="G530" s="85"/>
      <c r="H530" s="86"/>
    </row>
    <row r="531" spans="6:8" x14ac:dyDescent="0.25">
      <c r="F531" s="82"/>
      <c r="G531" s="85"/>
      <c r="H531" s="86"/>
    </row>
    <row r="532" spans="6:8" x14ac:dyDescent="0.25">
      <c r="F532" s="82"/>
      <c r="G532" s="85"/>
      <c r="H532" s="86"/>
    </row>
    <row r="533" spans="6:8" x14ac:dyDescent="0.25">
      <c r="F533" s="82"/>
      <c r="G533" s="85"/>
      <c r="H533" s="86"/>
    </row>
    <row r="534" spans="6:8" x14ac:dyDescent="0.25">
      <c r="F534" s="82"/>
      <c r="G534" s="85"/>
      <c r="H534" s="86"/>
    </row>
    <row r="535" spans="6:8" x14ac:dyDescent="0.25">
      <c r="F535" s="82"/>
      <c r="G535" s="85"/>
      <c r="H535" s="86"/>
    </row>
    <row r="536" spans="6:8" x14ac:dyDescent="0.25">
      <c r="F536" s="82"/>
      <c r="G536" s="85"/>
      <c r="H536" s="86"/>
    </row>
    <row r="537" spans="6:8" x14ac:dyDescent="0.25">
      <c r="F537" s="82"/>
      <c r="G537" s="85"/>
      <c r="H537" s="86"/>
    </row>
    <row r="538" spans="6:8" x14ac:dyDescent="0.25">
      <c r="F538" s="82"/>
      <c r="G538" s="85"/>
      <c r="H538" s="86"/>
    </row>
    <row r="539" spans="6:8" x14ac:dyDescent="0.25">
      <c r="F539" s="82"/>
      <c r="G539" s="85"/>
      <c r="H539" s="86"/>
    </row>
    <row r="540" spans="6:8" x14ac:dyDescent="0.25">
      <c r="F540" s="82"/>
      <c r="G540" s="85"/>
      <c r="H540" s="86"/>
    </row>
    <row r="541" spans="6:8" x14ac:dyDescent="0.25">
      <c r="F541" s="82"/>
      <c r="G541" s="85"/>
      <c r="H541" s="86"/>
    </row>
    <row r="542" spans="6:8" x14ac:dyDescent="0.25">
      <c r="F542" s="82"/>
      <c r="G542" s="85"/>
      <c r="H542" s="86"/>
    </row>
    <row r="543" spans="6:8" x14ac:dyDescent="0.25">
      <c r="F543" s="82"/>
      <c r="G543" s="85"/>
      <c r="H543" s="86"/>
    </row>
    <row r="544" spans="6:8" x14ac:dyDescent="0.25">
      <c r="F544" s="82"/>
      <c r="G544" s="85"/>
      <c r="H544" s="86"/>
    </row>
    <row r="545" spans="6:8" x14ac:dyDescent="0.25">
      <c r="F545" s="82"/>
      <c r="G545" s="85"/>
      <c r="H545" s="86"/>
    </row>
    <row r="546" spans="6:8" x14ac:dyDescent="0.25">
      <c r="F546" s="82"/>
      <c r="G546" s="85"/>
      <c r="H546" s="86"/>
    </row>
    <row r="547" spans="6:8" x14ac:dyDescent="0.25">
      <c r="F547" s="82"/>
      <c r="G547" s="85"/>
      <c r="H547" s="86"/>
    </row>
    <row r="548" spans="6:8" x14ac:dyDescent="0.25">
      <c r="F548" s="82"/>
      <c r="G548" s="85"/>
      <c r="H548" s="86"/>
    </row>
    <row r="549" spans="6:8" x14ac:dyDescent="0.25">
      <c r="F549" s="82"/>
      <c r="G549" s="85"/>
      <c r="H549" s="86"/>
    </row>
    <row r="550" spans="6:8" x14ac:dyDescent="0.25">
      <c r="F550" s="82"/>
      <c r="G550" s="85"/>
      <c r="H550" s="86"/>
    </row>
    <row r="551" spans="6:8" x14ac:dyDescent="0.25">
      <c r="F551" s="82"/>
      <c r="G551" s="85"/>
      <c r="H551" s="86"/>
    </row>
    <row r="552" spans="6:8" x14ac:dyDescent="0.25">
      <c r="F552" s="82"/>
      <c r="G552" s="85"/>
      <c r="H552" s="86"/>
    </row>
    <row r="553" spans="6:8" x14ac:dyDescent="0.25">
      <c r="F553" s="82"/>
      <c r="G553" s="85"/>
      <c r="H553" s="86"/>
    </row>
    <row r="554" spans="6:8" x14ac:dyDescent="0.25">
      <c r="F554" s="82"/>
      <c r="G554" s="85"/>
      <c r="H554" s="86"/>
    </row>
    <row r="555" spans="6:8" x14ac:dyDescent="0.25">
      <c r="F555" s="82"/>
      <c r="G555" s="85"/>
      <c r="H555" s="86"/>
    </row>
    <row r="556" spans="6:8" x14ac:dyDescent="0.25">
      <c r="F556" s="82"/>
      <c r="G556" s="85"/>
      <c r="H556" s="86"/>
    </row>
    <row r="557" spans="6:8" x14ac:dyDescent="0.25">
      <c r="F557" s="82"/>
      <c r="G557" s="85"/>
      <c r="H557" s="86"/>
    </row>
    <row r="558" spans="6:8" x14ac:dyDescent="0.25">
      <c r="F558" s="82"/>
      <c r="G558" s="85"/>
      <c r="H558" s="86"/>
    </row>
    <row r="559" spans="6:8" x14ac:dyDescent="0.25">
      <c r="F559" s="82"/>
      <c r="G559" s="85"/>
      <c r="H559" s="86"/>
    </row>
    <row r="560" spans="6:8" x14ac:dyDescent="0.25">
      <c r="F560" s="82"/>
      <c r="G560" s="85"/>
      <c r="H560" s="86"/>
    </row>
    <row r="561" spans="6:8" x14ac:dyDescent="0.25">
      <c r="F561" s="82"/>
      <c r="G561" s="85"/>
      <c r="H561" s="86"/>
    </row>
    <row r="562" spans="6:8" x14ac:dyDescent="0.25">
      <c r="F562" s="82"/>
      <c r="G562" s="85"/>
      <c r="H562" s="86"/>
    </row>
    <row r="563" spans="6:8" x14ac:dyDescent="0.25">
      <c r="F563" s="82"/>
      <c r="G563" s="85"/>
      <c r="H563" s="86"/>
    </row>
    <row r="564" spans="6:8" x14ac:dyDescent="0.25">
      <c r="F564" s="82"/>
      <c r="G564" s="85"/>
      <c r="H564" s="86"/>
    </row>
    <row r="565" spans="6:8" x14ac:dyDescent="0.25">
      <c r="F565" s="82"/>
      <c r="G565" s="85"/>
      <c r="H565" s="86"/>
    </row>
    <row r="566" spans="6:8" x14ac:dyDescent="0.25">
      <c r="F566" s="82"/>
      <c r="G566" s="85"/>
      <c r="H566" s="86"/>
    </row>
    <row r="567" spans="6:8" x14ac:dyDescent="0.25">
      <c r="F567" s="82"/>
      <c r="G567" s="85"/>
      <c r="H567" s="86"/>
    </row>
    <row r="568" spans="6:8" x14ac:dyDescent="0.25">
      <c r="F568" s="82"/>
      <c r="G568" s="85"/>
      <c r="H568" s="86"/>
    </row>
    <row r="569" spans="6:8" x14ac:dyDescent="0.25">
      <c r="F569" s="82"/>
      <c r="G569" s="85"/>
      <c r="H569" s="86"/>
    </row>
    <row r="570" spans="6:8" x14ac:dyDescent="0.25">
      <c r="F570" s="82"/>
      <c r="G570" s="85"/>
      <c r="H570" s="86"/>
    </row>
    <row r="571" spans="6:8" x14ac:dyDescent="0.25">
      <c r="F571" s="82"/>
      <c r="G571" s="85"/>
      <c r="H571" s="86"/>
    </row>
    <row r="572" spans="6:8" x14ac:dyDescent="0.25">
      <c r="F572" s="82"/>
      <c r="G572" s="85"/>
      <c r="H572" s="86"/>
    </row>
    <row r="573" spans="6:8" x14ac:dyDescent="0.25">
      <c r="F573" s="82"/>
      <c r="G573" s="85"/>
      <c r="H573" s="86"/>
    </row>
    <row r="574" spans="6:8" x14ac:dyDescent="0.25">
      <c r="F574" s="82"/>
      <c r="G574" s="85"/>
      <c r="H574" s="86"/>
    </row>
    <row r="575" spans="6:8" x14ac:dyDescent="0.25">
      <c r="F575" s="82"/>
      <c r="G575" s="85"/>
      <c r="H575" s="86"/>
    </row>
    <row r="576" spans="6:8" x14ac:dyDescent="0.25">
      <c r="F576" s="82"/>
      <c r="G576" s="85"/>
      <c r="H576" s="86"/>
    </row>
    <row r="577" spans="6:8" x14ac:dyDescent="0.25">
      <c r="F577" s="82"/>
      <c r="G577" s="85"/>
      <c r="H577" s="86"/>
    </row>
    <row r="578" spans="6:8" x14ac:dyDescent="0.25">
      <c r="F578" s="82"/>
      <c r="G578" s="85"/>
      <c r="H578" s="86"/>
    </row>
    <row r="579" spans="6:8" x14ac:dyDescent="0.25">
      <c r="F579" s="82"/>
      <c r="G579" s="85"/>
      <c r="H579" s="86"/>
    </row>
    <row r="580" spans="6:8" x14ac:dyDescent="0.25">
      <c r="F580" s="82"/>
      <c r="G580" s="85"/>
      <c r="H580" s="86"/>
    </row>
    <row r="581" spans="6:8" x14ac:dyDescent="0.25">
      <c r="F581" s="82"/>
      <c r="G581" s="85"/>
      <c r="H581" s="86"/>
    </row>
    <row r="582" spans="6:8" x14ac:dyDescent="0.25">
      <c r="F582" s="82"/>
      <c r="G582" s="85"/>
      <c r="H582" s="86"/>
    </row>
    <row r="583" spans="6:8" x14ac:dyDescent="0.25">
      <c r="F583" s="82"/>
      <c r="G583" s="85"/>
      <c r="H583" s="86"/>
    </row>
    <row r="584" spans="6:8" x14ac:dyDescent="0.25">
      <c r="F584" s="82"/>
      <c r="G584" s="85"/>
      <c r="H584" s="86"/>
    </row>
    <row r="585" spans="6:8" x14ac:dyDescent="0.25">
      <c r="F585" s="82"/>
      <c r="G585" s="85"/>
      <c r="H585" s="86"/>
    </row>
    <row r="586" spans="6:8" x14ac:dyDescent="0.25">
      <c r="F586" s="82"/>
      <c r="G586" s="85"/>
      <c r="H586" s="86"/>
    </row>
    <row r="587" spans="6:8" x14ac:dyDescent="0.25">
      <c r="F587" s="82"/>
      <c r="G587" s="85"/>
      <c r="H587" s="86"/>
    </row>
    <row r="588" spans="6:8" x14ac:dyDescent="0.25">
      <c r="F588" s="82"/>
      <c r="G588" s="85"/>
      <c r="H588" s="86"/>
    </row>
    <row r="589" spans="6:8" x14ac:dyDescent="0.25">
      <c r="F589" s="82"/>
      <c r="G589" s="85"/>
      <c r="H589" s="86"/>
    </row>
    <row r="590" spans="6:8" x14ac:dyDescent="0.25">
      <c r="F590" s="82"/>
      <c r="G590" s="85"/>
      <c r="H590" s="86"/>
    </row>
    <row r="591" spans="6:8" x14ac:dyDescent="0.25">
      <c r="F591" s="82"/>
      <c r="G591" s="85"/>
      <c r="H591" s="86"/>
    </row>
    <row r="592" spans="6:8" x14ac:dyDescent="0.25">
      <c r="F592" s="82"/>
      <c r="G592" s="85"/>
      <c r="H592" s="86"/>
    </row>
    <row r="593" spans="6:8" x14ac:dyDescent="0.25">
      <c r="F593" s="82"/>
      <c r="G593" s="85"/>
      <c r="H593" s="86"/>
    </row>
    <row r="594" spans="6:8" x14ac:dyDescent="0.25">
      <c r="F594" s="82"/>
      <c r="G594" s="85"/>
      <c r="H594" s="86"/>
    </row>
    <row r="595" spans="6:8" x14ac:dyDescent="0.25">
      <c r="F595" s="82"/>
      <c r="G595" s="85"/>
      <c r="H595" s="86"/>
    </row>
    <row r="596" spans="6:8" x14ac:dyDescent="0.25">
      <c r="F596" s="82"/>
      <c r="G596" s="85"/>
      <c r="H596" s="86"/>
    </row>
    <row r="597" spans="6:8" x14ac:dyDescent="0.25">
      <c r="F597" s="82"/>
      <c r="G597" s="85"/>
      <c r="H597" s="86"/>
    </row>
    <row r="598" spans="6:8" x14ac:dyDescent="0.25">
      <c r="F598" s="82"/>
      <c r="G598" s="85"/>
      <c r="H598" s="86"/>
    </row>
    <row r="599" spans="6:8" x14ac:dyDescent="0.25">
      <c r="F599" s="82"/>
      <c r="G599" s="85"/>
      <c r="H599" s="86"/>
    </row>
    <row r="600" spans="6:8" x14ac:dyDescent="0.25">
      <c r="F600" s="82"/>
      <c r="G600" s="85"/>
      <c r="H600" s="86"/>
    </row>
    <row r="601" spans="6:8" x14ac:dyDescent="0.25">
      <c r="F601" s="82"/>
      <c r="G601" s="85"/>
      <c r="H601" s="86"/>
    </row>
    <row r="602" spans="6:8" x14ac:dyDescent="0.25">
      <c r="F602" s="82"/>
      <c r="G602" s="85"/>
      <c r="H602" s="86"/>
    </row>
    <row r="603" spans="6:8" x14ac:dyDescent="0.25">
      <c r="F603" s="82"/>
      <c r="G603" s="85"/>
      <c r="H603" s="86"/>
    </row>
    <row r="604" spans="6:8" x14ac:dyDescent="0.25">
      <c r="F604" s="82"/>
      <c r="G604" s="85"/>
      <c r="H604" s="86"/>
    </row>
    <row r="605" spans="6:8" x14ac:dyDescent="0.25">
      <c r="F605" s="82"/>
      <c r="G605" s="85"/>
      <c r="H605" s="86"/>
    </row>
    <row r="606" spans="6:8" x14ac:dyDescent="0.25">
      <c r="F606" s="82"/>
      <c r="G606" s="85"/>
      <c r="H606" s="86"/>
    </row>
    <row r="607" spans="6:8" x14ac:dyDescent="0.25">
      <c r="F607" s="82"/>
      <c r="G607" s="85"/>
      <c r="H607" s="86"/>
    </row>
    <row r="608" spans="6:8" x14ac:dyDescent="0.25">
      <c r="F608" s="82"/>
      <c r="G608" s="85"/>
      <c r="H608" s="86"/>
    </row>
    <row r="609" spans="6:8" x14ac:dyDescent="0.25">
      <c r="F609" s="82"/>
      <c r="G609" s="85"/>
      <c r="H609" s="86"/>
    </row>
    <row r="610" spans="6:8" x14ac:dyDescent="0.25">
      <c r="F610" s="82"/>
      <c r="G610" s="85"/>
      <c r="H610" s="86"/>
    </row>
    <row r="611" spans="6:8" x14ac:dyDescent="0.25">
      <c r="F611" s="82"/>
      <c r="G611" s="85"/>
      <c r="H611" s="86"/>
    </row>
    <row r="612" spans="6:8" x14ac:dyDescent="0.25">
      <c r="F612" s="82"/>
      <c r="G612" s="85"/>
      <c r="H612" s="86"/>
    </row>
    <row r="613" spans="6:8" x14ac:dyDescent="0.25">
      <c r="F613" s="82"/>
      <c r="G613" s="85"/>
      <c r="H613" s="86"/>
    </row>
    <row r="614" spans="6:8" x14ac:dyDescent="0.25">
      <c r="F614" s="82"/>
      <c r="G614" s="85"/>
      <c r="H614" s="86"/>
    </row>
    <row r="615" spans="6:8" x14ac:dyDescent="0.25">
      <c r="F615" s="82"/>
      <c r="G615" s="85"/>
      <c r="H615" s="86"/>
    </row>
    <row r="616" spans="6:8" x14ac:dyDescent="0.25">
      <c r="F616" s="82"/>
      <c r="G616" s="85"/>
      <c r="H616" s="86"/>
    </row>
    <row r="617" spans="6:8" x14ac:dyDescent="0.25">
      <c r="F617" s="82"/>
      <c r="G617" s="85"/>
      <c r="H617" s="86"/>
    </row>
    <row r="618" spans="6:8" x14ac:dyDescent="0.25">
      <c r="F618" s="82"/>
      <c r="G618" s="85"/>
      <c r="H618" s="86"/>
    </row>
    <row r="619" spans="6:8" x14ac:dyDescent="0.25">
      <c r="F619" s="82"/>
      <c r="G619" s="85"/>
      <c r="H619" s="86"/>
    </row>
    <row r="620" spans="6:8" x14ac:dyDescent="0.25">
      <c r="F620" s="82"/>
      <c r="G620" s="85"/>
      <c r="H620" s="86"/>
    </row>
    <row r="621" spans="6:8" x14ac:dyDescent="0.25">
      <c r="F621" s="82"/>
      <c r="G621" s="85"/>
      <c r="H621" s="86"/>
    </row>
    <row r="622" spans="6:8" x14ac:dyDescent="0.25">
      <c r="F622" s="82"/>
      <c r="G622" s="85"/>
      <c r="H622" s="86"/>
    </row>
    <row r="623" spans="6:8" x14ac:dyDescent="0.25">
      <c r="F623" s="82"/>
      <c r="G623" s="85"/>
      <c r="H623" s="86"/>
    </row>
    <row r="624" spans="6:8" x14ac:dyDescent="0.25">
      <c r="F624" s="82"/>
      <c r="G624" s="85"/>
      <c r="H624" s="86"/>
    </row>
    <row r="625" spans="6:8" x14ac:dyDescent="0.25">
      <c r="F625" s="82"/>
      <c r="G625" s="85"/>
      <c r="H625" s="86"/>
    </row>
    <row r="626" spans="6:8" x14ac:dyDescent="0.25">
      <c r="F626" s="82"/>
      <c r="G626" s="85"/>
      <c r="H626" s="86"/>
    </row>
    <row r="627" spans="6:8" x14ac:dyDescent="0.25">
      <c r="F627" s="82"/>
      <c r="G627" s="85"/>
      <c r="H627" s="86"/>
    </row>
    <row r="628" spans="6:8" x14ac:dyDescent="0.25">
      <c r="F628" s="82"/>
      <c r="G628" s="85"/>
      <c r="H628" s="86"/>
    </row>
    <row r="629" spans="6:8" x14ac:dyDescent="0.25">
      <c r="F629" s="82"/>
      <c r="G629" s="85"/>
      <c r="H629" s="86"/>
    </row>
    <row r="630" spans="6:8" x14ac:dyDescent="0.25">
      <c r="F630" s="82"/>
      <c r="G630" s="85"/>
      <c r="H630" s="86"/>
    </row>
    <row r="631" spans="6:8" x14ac:dyDescent="0.25">
      <c r="F631" s="82"/>
      <c r="G631" s="85"/>
      <c r="H631" s="86"/>
    </row>
    <row r="632" spans="6:8" x14ac:dyDescent="0.25">
      <c r="F632" s="82"/>
      <c r="G632" s="85"/>
      <c r="H632" s="86"/>
    </row>
    <row r="633" spans="6:8" x14ac:dyDescent="0.25">
      <c r="F633" s="82"/>
      <c r="G633" s="85"/>
      <c r="H633" s="86"/>
    </row>
    <row r="634" spans="6:8" x14ac:dyDescent="0.25">
      <c r="F634" s="82"/>
      <c r="G634" s="85"/>
      <c r="H634" s="86"/>
    </row>
    <row r="635" spans="6:8" x14ac:dyDescent="0.25">
      <c r="F635" s="82"/>
      <c r="G635" s="85"/>
      <c r="H635" s="86"/>
    </row>
    <row r="636" spans="6:8" x14ac:dyDescent="0.25">
      <c r="F636" s="82"/>
      <c r="G636" s="85"/>
      <c r="H636" s="86"/>
    </row>
    <row r="637" spans="6:8" x14ac:dyDescent="0.25">
      <c r="F637" s="82"/>
      <c r="G637" s="85"/>
      <c r="H637" s="86"/>
    </row>
    <row r="638" spans="6:8" x14ac:dyDescent="0.25">
      <c r="F638" s="82"/>
      <c r="G638" s="85"/>
      <c r="H638" s="86"/>
    </row>
    <row r="639" spans="6:8" x14ac:dyDescent="0.25">
      <c r="F639" s="82"/>
      <c r="G639" s="85"/>
      <c r="H639" s="86"/>
    </row>
    <row r="640" spans="6:8" x14ac:dyDescent="0.25">
      <c r="F640" s="82"/>
      <c r="G640" s="85"/>
      <c r="H640" s="86"/>
    </row>
    <row r="641" spans="6:8" x14ac:dyDescent="0.25">
      <c r="F641" s="82"/>
      <c r="G641" s="85"/>
      <c r="H641" s="86"/>
    </row>
    <row r="642" spans="6:8" x14ac:dyDescent="0.25">
      <c r="F642" s="82"/>
      <c r="G642" s="85"/>
      <c r="H642" s="86"/>
    </row>
    <row r="643" spans="6:8" x14ac:dyDescent="0.25">
      <c r="F643" s="82"/>
      <c r="G643" s="85"/>
      <c r="H643" s="86"/>
    </row>
    <row r="644" spans="6:8" x14ac:dyDescent="0.25">
      <c r="F644" s="82"/>
      <c r="G644" s="85"/>
      <c r="H644" s="86"/>
    </row>
    <row r="645" spans="6:8" x14ac:dyDescent="0.25">
      <c r="F645" s="82"/>
      <c r="G645" s="85"/>
      <c r="H645" s="86"/>
    </row>
    <row r="646" spans="6:8" x14ac:dyDescent="0.25">
      <c r="F646" s="82"/>
      <c r="G646" s="85"/>
      <c r="H646" s="86"/>
    </row>
    <row r="647" spans="6:8" x14ac:dyDescent="0.25">
      <c r="F647" s="82"/>
      <c r="G647" s="85"/>
      <c r="H647" s="86"/>
    </row>
    <row r="648" spans="6:8" x14ac:dyDescent="0.25">
      <c r="F648" s="82"/>
      <c r="G648" s="85"/>
      <c r="H648" s="86"/>
    </row>
    <row r="649" spans="6:8" x14ac:dyDescent="0.25">
      <c r="F649" s="82"/>
      <c r="G649" s="85"/>
      <c r="H649" s="86"/>
    </row>
    <row r="650" spans="6:8" x14ac:dyDescent="0.25">
      <c r="F650" s="82"/>
      <c r="G650" s="85"/>
      <c r="H650" s="86"/>
    </row>
    <row r="651" spans="6:8" x14ac:dyDescent="0.25">
      <c r="F651" s="82"/>
      <c r="G651" s="85"/>
      <c r="H651" s="86"/>
    </row>
    <row r="652" spans="6:8" x14ac:dyDescent="0.25">
      <c r="F652" s="82"/>
      <c r="G652" s="85"/>
      <c r="H652" s="86"/>
    </row>
    <row r="653" spans="6:8" x14ac:dyDescent="0.25">
      <c r="F653" s="82"/>
      <c r="G653" s="85"/>
      <c r="H653" s="86"/>
    </row>
    <row r="654" spans="6:8" x14ac:dyDescent="0.25">
      <c r="F654" s="82"/>
      <c r="G654" s="85"/>
      <c r="H654" s="86"/>
    </row>
    <row r="655" spans="6:8" x14ac:dyDescent="0.25">
      <c r="F655" s="82"/>
      <c r="G655" s="85"/>
      <c r="H655" s="86"/>
    </row>
    <row r="656" spans="6:8" x14ac:dyDescent="0.25">
      <c r="F656" s="82"/>
      <c r="G656" s="85"/>
      <c r="H656" s="86"/>
    </row>
    <row r="657" spans="6:8" x14ac:dyDescent="0.25">
      <c r="F657" s="82"/>
      <c r="G657" s="85"/>
      <c r="H657" s="86"/>
    </row>
    <row r="658" spans="6:8" x14ac:dyDescent="0.25">
      <c r="F658" s="82"/>
      <c r="G658" s="85"/>
      <c r="H658" s="86"/>
    </row>
    <row r="659" spans="6:8" x14ac:dyDescent="0.25">
      <c r="F659" s="82"/>
      <c r="G659" s="85"/>
      <c r="H659" s="86"/>
    </row>
    <row r="660" spans="6:8" x14ac:dyDescent="0.25">
      <c r="F660" s="82"/>
      <c r="G660" s="85"/>
      <c r="H660" s="86"/>
    </row>
    <row r="661" spans="6:8" x14ac:dyDescent="0.25">
      <c r="F661" s="82"/>
      <c r="G661" s="85"/>
      <c r="H661" s="86"/>
    </row>
    <row r="662" spans="6:8" x14ac:dyDescent="0.25">
      <c r="F662" s="82"/>
      <c r="G662" s="85"/>
      <c r="H662" s="86"/>
    </row>
    <row r="663" spans="6:8" x14ac:dyDescent="0.25">
      <c r="F663" s="82"/>
      <c r="G663" s="85"/>
      <c r="H663" s="86"/>
    </row>
    <row r="664" spans="6:8" x14ac:dyDescent="0.25">
      <c r="F664" s="82"/>
      <c r="G664" s="85"/>
      <c r="H664" s="86"/>
    </row>
    <row r="665" spans="6:8" x14ac:dyDescent="0.25">
      <c r="F665" s="82"/>
      <c r="G665" s="85"/>
      <c r="H665" s="86"/>
    </row>
    <row r="666" spans="6:8" x14ac:dyDescent="0.25">
      <c r="F666" s="82"/>
      <c r="G666" s="85"/>
      <c r="H666" s="86"/>
    </row>
    <row r="667" spans="6:8" x14ac:dyDescent="0.25">
      <c r="F667" s="82"/>
      <c r="G667" s="85"/>
      <c r="H667" s="86"/>
    </row>
    <row r="668" spans="6:8" x14ac:dyDescent="0.25">
      <c r="F668" s="82"/>
      <c r="G668" s="85"/>
      <c r="H668" s="86"/>
    </row>
    <row r="669" spans="6:8" x14ac:dyDescent="0.25">
      <c r="F669" s="82"/>
      <c r="G669" s="85"/>
      <c r="H669" s="86"/>
    </row>
    <row r="670" spans="6:8" x14ac:dyDescent="0.25">
      <c r="F670" s="82"/>
      <c r="G670" s="85"/>
      <c r="H670" s="86"/>
    </row>
    <row r="671" spans="6:8" x14ac:dyDescent="0.25">
      <c r="F671" s="82"/>
      <c r="G671" s="85"/>
      <c r="H671" s="86"/>
    </row>
    <row r="672" spans="6:8" x14ac:dyDescent="0.25">
      <c r="F672" s="82"/>
      <c r="G672" s="85"/>
      <c r="H672" s="86"/>
    </row>
    <row r="673" spans="6:8" x14ac:dyDescent="0.25">
      <c r="F673" s="82"/>
      <c r="G673" s="85"/>
      <c r="H673" s="86"/>
    </row>
    <row r="674" spans="6:8" x14ac:dyDescent="0.25">
      <c r="F674" s="82"/>
      <c r="G674" s="85"/>
      <c r="H674" s="86"/>
    </row>
    <row r="675" spans="6:8" x14ac:dyDescent="0.25">
      <c r="F675" s="82"/>
      <c r="G675" s="85"/>
      <c r="H675" s="86"/>
    </row>
    <row r="676" spans="6:8" x14ac:dyDescent="0.25">
      <c r="F676" s="82"/>
      <c r="G676" s="85"/>
      <c r="H676" s="86"/>
    </row>
    <row r="677" spans="6:8" x14ac:dyDescent="0.25">
      <c r="F677" s="82"/>
      <c r="G677" s="85"/>
      <c r="H677" s="86"/>
    </row>
    <row r="678" spans="6:8" x14ac:dyDescent="0.25">
      <c r="F678" s="82"/>
      <c r="G678" s="85"/>
      <c r="H678" s="86"/>
    </row>
    <row r="679" spans="6:8" x14ac:dyDescent="0.25">
      <c r="F679" s="82"/>
      <c r="G679" s="85"/>
      <c r="H679" s="86"/>
    </row>
    <row r="680" spans="6:8" x14ac:dyDescent="0.25">
      <c r="F680" s="82"/>
      <c r="G680" s="85"/>
      <c r="H680" s="86"/>
    </row>
    <row r="681" spans="6:8" x14ac:dyDescent="0.25">
      <c r="F681" s="82"/>
      <c r="G681" s="85"/>
      <c r="H681" s="86"/>
    </row>
    <row r="682" spans="6:8" x14ac:dyDescent="0.25">
      <c r="F682" s="82"/>
      <c r="G682" s="85"/>
      <c r="H682" s="86"/>
    </row>
    <row r="683" spans="6:8" x14ac:dyDescent="0.25">
      <c r="F683" s="82"/>
      <c r="G683" s="85"/>
      <c r="H683" s="86"/>
    </row>
    <row r="684" spans="6:8" x14ac:dyDescent="0.25">
      <c r="F684" s="82"/>
      <c r="G684" s="85"/>
      <c r="H684" s="86"/>
    </row>
    <row r="685" spans="6:8" x14ac:dyDescent="0.25">
      <c r="F685" s="82"/>
      <c r="G685" s="85"/>
      <c r="H685" s="86"/>
    </row>
    <row r="686" spans="6:8" x14ac:dyDescent="0.25">
      <c r="F686" s="82"/>
      <c r="G686" s="85"/>
      <c r="H686" s="86"/>
    </row>
    <row r="687" spans="6:8" x14ac:dyDescent="0.25">
      <c r="F687" s="82"/>
      <c r="G687" s="85"/>
      <c r="H687" s="86"/>
    </row>
    <row r="688" spans="6:8" x14ac:dyDescent="0.25">
      <c r="F688" s="82"/>
      <c r="G688" s="85"/>
      <c r="H688" s="86"/>
    </row>
    <row r="689" spans="6:8" x14ac:dyDescent="0.25">
      <c r="F689" s="82"/>
      <c r="G689" s="85"/>
      <c r="H689" s="86"/>
    </row>
    <row r="690" spans="6:8" x14ac:dyDescent="0.25">
      <c r="F690" s="82"/>
      <c r="G690" s="85"/>
      <c r="H690" s="86"/>
    </row>
    <row r="691" spans="6:8" x14ac:dyDescent="0.25">
      <c r="F691" s="82"/>
      <c r="G691" s="85"/>
      <c r="H691" s="86"/>
    </row>
    <row r="692" spans="6:8" x14ac:dyDescent="0.25">
      <c r="F692" s="82"/>
      <c r="G692" s="85"/>
      <c r="H692" s="86"/>
    </row>
    <row r="693" spans="6:8" x14ac:dyDescent="0.25">
      <c r="F693" s="82"/>
      <c r="G693" s="85"/>
      <c r="H693" s="86"/>
    </row>
    <row r="694" spans="6:8" x14ac:dyDescent="0.25">
      <c r="F694" s="82"/>
      <c r="G694" s="85"/>
      <c r="H694" s="86"/>
    </row>
    <row r="695" spans="6:8" x14ac:dyDescent="0.25">
      <c r="F695" s="82"/>
      <c r="G695" s="85"/>
      <c r="H695" s="86"/>
    </row>
    <row r="696" spans="6:8" x14ac:dyDescent="0.25">
      <c r="F696" s="82"/>
      <c r="G696" s="85"/>
      <c r="H696" s="86"/>
    </row>
    <row r="697" spans="6:8" x14ac:dyDescent="0.25">
      <c r="F697" s="82"/>
      <c r="G697" s="85"/>
      <c r="H697" s="86"/>
    </row>
    <row r="698" spans="6:8" x14ac:dyDescent="0.25">
      <c r="F698" s="82"/>
      <c r="G698" s="85"/>
      <c r="H698" s="86"/>
    </row>
    <row r="699" spans="6:8" x14ac:dyDescent="0.25">
      <c r="F699" s="82"/>
      <c r="G699" s="85"/>
      <c r="H699" s="86"/>
    </row>
    <row r="700" spans="6:8" x14ac:dyDescent="0.25">
      <c r="F700" s="82"/>
      <c r="G700" s="85"/>
      <c r="H700" s="86"/>
    </row>
    <row r="701" spans="6:8" x14ac:dyDescent="0.25">
      <c r="F701" s="82"/>
      <c r="G701" s="85"/>
      <c r="H701" s="86"/>
    </row>
    <row r="702" spans="6:8" x14ac:dyDescent="0.25">
      <c r="F702" s="82"/>
      <c r="G702" s="85"/>
      <c r="H702" s="86"/>
    </row>
    <row r="703" spans="6:8" x14ac:dyDescent="0.25">
      <c r="F703" s="82"/>
      <c r="G703" s="85"/>
      <c r="H703" s="86"/>
    </row>
    <row r="704" spans="6:8" x14ac:dyDescent="0.25">
      <c r="F704" s="82"/>
      <c r="G704" s="85"/>
      <c r="H704" s="86"/>
    </row>
    <row r="705" spans="6:8" x14ac:dyDescent="0.25">
      <c r="F705" s="82"/>
      <c r="G705" s="85"/>
      <c r="H705" s="86"/>
    </row>
    <row r="706" spans="6:8" x14ac:dyDescent="0.25">
      <c r="F706" s="82"/>
      <c r="G706" s="85"/>
      <c r="H706" s="86"/>
    </row>
    <row r="707" spans="6:8" x14ac:dyDescent="0.25">
      <c r="F707" s="82"/>
      <c r="G707" s="85"/>
      <c r="H707" s="86"/>
    </row>
    <row r="708" spans="6:8" x14ac:dyDescent="0.25">
      <c r="F708" s="82"/>
      <c r="G708" s="85"/>
      <c r="H708" s="86"/>
    </row>
    <row r="709" spans="6:8" x14ac:dyDescent="0.25">
      <c r="F709" s="82"/>
      <c r="G709" s="85"/>
      <c r="H709" s="86"/>
    </row>
    <row r="710" spans="6:8" x14ac:dyDescent="0.25">
      <c r="F710" s="82"/>
      <c r="G710" s="85"/>
      <c r="H710" s="86"/>
    </row>
    <row r="711" spans="6:8" x14ac:dyDescent="0.25">
      <c r="F711" s="82"/>
      <c r="G711" s="85"/>
      <c r="H711" s="86"/>
    </row>
    <row r="712" spans="6:8" x14ac:dyDescent="0.25">
      <c r="F712" s="82"/>
      <c r="G712" s="85"/>
      <c r="H712" s="86"/>
    </row>
    <row r="713" spans="6:8" x14ac:dyDescent="0.25">
      <c r="F713" s="82"/>
      <c r="G713" s="85"/>
      <c r="H713" s="86"/>
    </row>
    <row r="714" spans="6:8" x14ac:dyDescent="0.25">
      <c r="F714" s="82"/>
      <c r="G714" s="85"/>
      <c r="H714" s="86"/>
    </row>
    <row r="715" spans="6:8" x14ac:dyDescent="0.25">
      <c r="F715" s="82"/>
      <c r="G715" s="85"/>
      <c r="H715" s="86"/>
    </row>
    <row r="716" spans="6:8" x14ac:dyDescent="0.25">
      <c r="F716" s="82"/>
      <c r="G716" s="85"/>
      <c r="H716" s="86"/>
    </row>
    <row r="717" spans="6:8" x14ac:dyDescent="0.25">
      <c r="F717" s="82"/>
      <c r="G717" s="85"/>
      <c r="H717" s="86"/>
    </row>
    <row r="718" spans="6:8" x14ac:dyDescent="0.25">
      <c r="F718" s="82"/>
      <c r="G718" s="85"/>
      <c r="H718" s="86"/>
    </row>
    <row r="719" spans="6:8" x14ac:dyDescent="0.25">
      <c r="F719" s="82"/>
      <c r="G719" s="85"/>
      <c r="H719" s="86"/>
    </row>
    <row r="720" spans="6:8" x14ac:dyDescent="0.25">
      <c r="F720" s="82"/>
      <c r="G720" s="85"/>
      <c r="H720" s="86"/>
    </row>
    <row r="721" spans="6:8" x14ac:dyDescent="0.25">
      <c r="F721" s="82"/>
      <c r="G721" s="85"/>
      <c r="H721" s="86"/>
    </row>
    <row r="722" spans="6:8" x14ac:dyDescent="0.25">
      <c r="F722" s="82"/>
      <c r="G722" s="85"/>
      <c r="H722" s="86"/>
    </row>
    <row r="723" spans="6:8" x14ac:dyDescent="0.25">
      <c r="F723" s="82"/>
      <c r="G723" s="85"/>
      <c r="H723" s="86"/>
    </row>
    <row r="724" spans="6:8" x14ac:dyDescent="0.25">
      <c r="F724" s="82"/>
      <c r="G724" s="85"/>
      <c r="H724" s="86"/>
    </row>
    <row r="725" spans="6:8" x14ac:dyDescent="0.25">
      <c r="F725" s="82"/>
      <c r="G725" s="85"/>
      <c r="H725" s="86"/>
    </row>
    <row r="726" spans="6:8" x14ac:dyDescent="0.25">
      <c r="F726" s="82"/>
      <c r="G726" s="85"/>
      <c r="H726" s="86"/>
    </row>
    <row r="727" spans="6:8" x14ac:dyDescent="0.25">
      <c r="F727" s="82"/>
      <c r="G727" s="85"/>
      <c r="H727" s="86"/>
    </row>
    <row r="728" spans="6:8" x14ac:dyDescent="0.25">
      <c r="F728" s="82"/>
      <c r="G728" s="85"/>
      <c r="H728" s="86"/>
    </row>
    <row r="729" spans="6:8" x14ac:dyDescent="0.25">
      <c r="F729" s="82"/>
      <c r="G729" s="85"/>
      <c r="H729" s="86"/>
    </row>
    <row r="730" spans="6:8" x14ac:dyDescent="0.25">
      <c r="F730" s="82"/>
      <c r="G730" s="85"/>
      <c r="H730" s="86"/>
    </row>
    <row r="731" spans="6:8" x14ac:dyDescent="0.25">
      <c r="F731" s="82"/>
      <c r="G731" s="85"/>
      <c r="H731" s="86"/>
    </row>
    <row r="732" spans="6:8" x14ac:dyDescent="0.25">
      <c r="F732" s="82"/>
      <c r="G732" s="85"/>
      <c r="H732" s="86"/>
    </row>
    <row r="733" spans="6:8" x14ac:dyDescent="0.25">
      <c r="F733" s="82"/>
      <c r="G733" s="85"/>
      <c r="H733" s="86"/>
    </row>
    <row r="734" spans="6:8" x14ac:dyDescent="0.25">
      <c r="F734" s="82"/>
      <c r="G734" s="85"/>
      <c r="H734" s="86"/>
    </row>
    <row r="735" spans="6:8" x14ac:dyDescent="0.25">
      <c r="F735" s="82"/>
      <c r="G735" s="85"/>
      <c r="H735" s="86"/>
    </row>
    <row r="736" spans="6:8" x14ac:dyDescent="0.25">
      <c r="F736" s="82"/>
      <c r="G736" s="85"/>
      <c r="H736" s="86"/>
    </row>
    <row r="737" spans="6:8" x14ac:dyDescent="0.25">
      <c r="F737" s="82"/>
      <c r="G737" s="85"/>
      <c r="H737" s="86"/>
    </row>
    <row r="738" spans="6:8" x14ac:dyDescent="0.25">
      <c r="F738" s="82"/>
      <c r="G738" s="85"/>
      <c r="H738" s="86"/>
    </row>
    <row r="739" spans="6:8" x14ac:dyDescent="0.25">
      <c r="F739" s="82"/>
      <c r="G739" s="85"/>
      <c r="H739" s="86"/>
    </row>
    <row r="740" spans="6:8" x14ac:dyDescent="0.25">
      <c r="F740" s="82"/>
      <c r="G740" s="85"/>
      <c r="H740" s="86"/>
    </row>
    <row r="741" spans="6:8" x14ac:dyDescent="0.25">
      <c r="F741" s="82"/>
      <c r="G741" s="85"/>
      <c r="H741" s="86"/>
    </row>
    <row r="742" spans="6:8" x14ac:dyDescent="0.25">
      <c r="F742" s="82"/>
      <c r="G742" s="85"/>
      <c r="H742" s="86"/>
    </row>
    <row r="743" spans="6:8" x14ac:dyDescent="0.25">
      <c r="F743" s="82"/>
      <c r="G743" s="85"/>
      <c r="H743" s="86"/>
    </row>
    <row r="744" spans="6:8" x14ac:dyDescent="0.25">
      <c r="F744" s="82"/>
      <c r="G744" s="85"/>
      <c r="H744" s="86"/>
    </row>
    <row r="745" spans="6:8" x14ac:dyDescent="0.25">
      <c r="F745" s="82"/>
      <c r="G745" s="85"/>
      <c r="H745" s="86"/>
    </row>
    <row r="746" spans="6:8" x14ac:dyDescent="0.25">
      <c r="F746" s="82"/>
      <c r="G746" s="85"/>
      <c r="H746" s="86"/>
    </row>
    <row r="747" spans="6:8" x14ac:dyDescent="0.25">
      <c r="F747" s="82"/>
      <c r="G747" s="85"/>
      <c r="H747" s="86"/>
    </row>
    <row r="748" spans="6:8" x14ac:dyDescent="0.25">
      <c r="F748" s="82"/>
      <c r="G748" s="85"/>
      <c r="H748" s="86"/>
    </row>
    <row r="749" spans="6:8" x14ac:dyDescent="0.25">
      <c r="F749" s="82"/>
      <c r="G749" s="85"/>
      <c r="H749" s="86"/>
    </row>
    <row r="750" spans="6:8" x14ac:dyDescent="0.25">
      <c r="F750" s="82"/>
      <c r="G750" s="85"/>
      <c r="H750" s="86"/>
    </row>
    <row r="751" spans="6:8" x14ac:dyDescent="0.25">
      <c r="F751" s="82"/>
      <c r="G751" s="85"/>
      <c r="H751" s="86"/>
    </row>
    <row r="752" spans="6:8" x14ac:dyDescent="0.25">
      <c r="F752" s="82"/>
      <c r="G752" s="85"/>
      <c r="H752" s="86"/>
    </row>
    <row r="753" spans="6:8" x14ac:dyDescent="0.25">
      <c r="F753" s="82"/>
      <c r="G753" s="85"/>
      <c r="H753" s="86"/>
    </row>
    <row r="754" spans="6:8" x14ac:dyDescent="0.25">
      <c r="F754" s="82"/>
      <c r="G754" s="85"/>
      <c r="H754" s="86"/>
    </row>
    <row r="755" spans="6:8" x14ac:dyDescent="0.25">
      <c r="F755" s="82"/>
      <c r="G755" s="85"/>
      <c r="H755" s="86"/>
    </row>
    <row r="756" spans="6:8" x14ac:dyDescent="0.25">
      <c r="F756" s="82"/>
      <c r="G756" s="85"/>
      <c r="H756" s="86"/>
    </row>
    <row r="757" spans="6:8" x14ac:dyDescent="0.25">
      <c r="F757" s="82"/>
      <c r="G757" s="85"/>
      <c r="H757" s="86"/>
    </row>
    <row r="758" spans="6:8" x14ac:dyDescent="0.25">
      <c r="F758" s="82"/>
      <c r="G758" s="85"/>
      <c r="H758" s="86"/>
    </row>
    <row r="759" spans="6:8" x14ac:dyDescent="0.25">
      <c r="F759" s="82"/>
      <c r="G759" s="85"/>
      <c r="H759" s="86"/>
    </row>
    <row r="760" spans="6:8" x14ac:dyDescent="0.25">
      <c r="F760" s="82"/>
      <c r="G760" s="85"/>
      <c r="H760" s="86"/>
    </row>
    <row r="761" spans="6:8" x14ac:dyDescent="0.25">
      <c r="F761" s="82"/>
      <c r="G761" s="85"/>
      <c r="H761" s="86"/>
    </row>
    <row r="762" spans="6:8" x14ac:dyDescent="0.25">
      <c r="F762" s="82"/>
      <c r="G762" s="85"/>
      <c r="H762" s="86"/>
    </row>
    <row r="763" spans="6:8" x14ac:dyDescent="0.25">
      <c r="F763" s="82"/>
      <c r="G763" s="85"/>
      <c r="H763" s="86"/>
    </row>
    <row r="764" spans="6:8" x14ac:dyDescent="0.25">
      <c r="F764" s="82"/>
      <c r="G764" s="85"/>
      <c r="H764" s="86"/>
    </row>
    <row r="765" spans="6:8" x14ac:dyDescent="0.25">
      <c r="F765" s="82"/>
      <c r="G765" s="85"/>
      <c r="H765" s="86"/>
    </row>
    <row r="766" spans="6:8" x14ac:dyDescent="0.25">
      <c r="F766" s="82"/>
      <c r="G766" s="85"/>
      <c r="H766" s="86"/>
    </row>
    <row r="767" spans="6:8" x14ac:dyDescent="0.25">
      <c r="F767" s="82"/>
      <c r="G767" s="85"/>
      <c r="H767" s="86"/>
    </row>
    <row r="768" spans="6:8" x14ac:dyDescent="0.25">
      <c r="F768" s="82"/>
      <c r="G768" s="85"/>
      <c r="H768" s="86"/>
    </row>
    <row r="769" spans="6:8" x14ac:dyDescent="0.25">
      <c r="F769" s="82"/>
      <c r="G769" s="85"/>
      <c r="H769" s="86"/>
    </row>
    <row r="770" spans="6:8" x14ac:dyDescent="0.25">
      <c r="F770" s="82"/>
      <c r="G770" s="85"/>
      <c r="H770" s="86"/>
    </row>
    <row r="771" spans="6:8" x14ac:dyDescent="0.25">
      <c r="F771" s="82"/>
      <c r="G771" s="85"/>
      <c r="H771" s="86"/>
    </row>
    <row r="772" spans="6:8" x14ac:dyDescent="0.25">
      <c r="F772" s="82"/>
      <c r="G772" s="85"/>
      <c r="H772" s="86"/>
    </row>
    <row r="773" spans="6:8" x14ac:dyDescent="0.25">
      <c r="F773" s="82"/>
      <c r="G773" s="85"/>
      <c r="H773" s="86"/>
    </row>
    <row r="774" spans="6:8" x14ac:dyDescent="0.25">
      <c r="F774" s="82"/>
      <c r="G774" s="85"/>
      <c r="H774" s="86"/>
    </row>
    <row r="775" spans="6:8" x14ac:dyDescent="0.25">
      <c r="F775" s="82"/>
      <c r="G775" s="85"/>
      <c r="H775" s="86"/>
    </row>
    <row r="776" spans="6:8" x14ac:dyDescent="0.25">
      <c r="F776" s="82"/>
      <c r="G776" s="85"/>
      <c r="H776" s="86"/>
    </row>
    <row r="777" spans="6:8" x14ac:dyDescent="0.25">
      <c r="F777" s="82"/>
      <c r="G777" s="85"/>
      <c r="H777" s="86"/>
    </row>
    <row r="778" spans="6:8" x14ac:dyDescent="0.25">
      <c r="F778" s="82"/>
      <c r="G778" s="85"/>
      <c r="H778" s="86"/>
    </row>
    <row r="779" spans="6:8" x14ac:dyDescent="0.25">
      <c r="F779" s="82"/>
      <c r="G779" s="85"/>
      <c r="H779" s="86"/>
    </row>
    <row r="780" spans="6:8" x14ac:dyDescent="0.25">
      <c r="F780" s="82"/>
      <c r="G780" s="85"/>
      <c r="H780" s="86"/>
    </row>
    <row r="781" spans="6:8" x14ac:dyDescent="0.25">
      <c r="F781" s="82"/>
      <c r="G781" s="85"/>
      <c r="H781" s="86"/>
    </row>
    <row r="782" spans="6:8" x14ac:dyDescent="0.25">
      <c r="F782" s="82"/>
      <c r="G782" s="85"/>
      <c r="H782" s="86"/>
    </row>
    <row r="783" spans="6:8" x14ac:dyDescent="0.25">
      <c r="F783" s="82"/>
      <c r="G783" s="85"/>
      <c r="H783" s="86"/>
    </row>
    <row r="784" spans="6:8" x14ac:dyDescent="0.25">
      <c r="F784" s="82"/>
      <c r="G784" s="85"/>
      <c r="H784" s="86"/>
    </row>
    <row r="785" spans="6:8" x14ac:dyDescent="0.25">
      <c r="F785" s="82"/>
      <c r="G785" s="85"/>
      <c r="H785" s="86"/>
    </row>
    <row r="786" spans="6:8" x14ac:dyDescent="0.25">
      <c r="F786" s="82"/>
      <c r="G786" s="85"/>
      <c r="H786" s="86"/>
    </row>
    <row r="787" spans="6:8" x14ac:dyDescent="0.25">
      <c r="F787" s="82"/>
      <c r="G787" s="85"/>
      <c r="H787" s="86"/>
    </row>
    <row r="788" spans="6:8" x14ac:dyDescent="0.25">
      <c r="F788" s="82"/>
      <c r="G788" s="85"/>
      <c r="H788" s="86"/>
    </row>
    <row r="789" spans="6:8" x14ac:dyDescent="0.25">
      <c r="F789" s="82"/>
      <c r="G789" s="85"/>
      <c r="H789" s="86"/>
    </row>
    <row r="790" spans="6:8" x14ac:dyDescent="0.25">
      <c r="F790" s="82"/>
      <c r="G790" s="85"/>
      <c r="H790" s="86"/>
    </row>
    <row r="791" spans="6:8" x14ac:dyDescent="0.25">
      <c r="F791" s="82"/>
      <c r="G791" s="85"/>
      <c r="H791" s="86"/>
    </row>
    <row r="792" spans="6:8" x14ac:dyDescent="0.25">
      <c r="F792" s="82"/>
      <c r="G792" s="85"/>
      <c r="H792" s="86"/>
    </row>
    <row r="793" spans="6:8" x14ac:dyDescent="0.25">
      <c r="F793" s="82"/>
      <c r="G793" s="85"/>
      <c r="H793" s="86"/>
    </row>
    <row r="794" spans="6:8" x14ac:dyDescent="0.25">
      <c r="F794" s="82"/>
      <c r="G794" s="85"/>
      <c r="H794" s="86"/>
    </row>
    <row r="795" spans="6:8" x14ac:dyDescent="0.25">
      <c r="F795" s="82"/>
      <c r="G795" s="85"/>
      <c r="H795" s="86"/>
    </row>
    <row r="796" spans="6:8" x14ac:dyDescent="0.25">
      <c r="F796" s="82"/>
      <c r="G796" s="85"/>
      <c r="H796" s="86"/>
    </row>
    <row r="797" spans="6:8" x14ac:dyDescent="0.25">
      <c r="F797" s="82"/>
      <c r="G797" s="85"/>
      <c r="H797" s="86"/>
    </row>
    <row r="798" spans="6:8" x14ac:dyDescent="0.25">
      <c r="F798" s="82"/>
      <c r="G798" s="85"/>
      <c r="H798" s="86"/>
    </row>
    <row r="799" spans="6:8" x14ac:dyDescent="0.25">
      <c r="F799" s="82"/>
      <c r="G799" s="85"/>
      <c r="H799" s="86"/>
    </row>
    <row r="800" spans="6:8" x14ac:dyDescent="0.25">
      <c r="F800" s="82"/>
      <c r="G800" s="85"/>
      <c r="H800" s="86"/>
    </row>
    <row r="801" spans="6:8" x14ac:dyDescent="0.25">
      <c r="F801" s="82"/>
      <c r="G801" s="85"/>
      <c r="H801" s="86"/>
    </row>
    <row r="802" spans="6:8" x14ac:dyDescent="0.25">
      <c r="F802" s="82"/>
      <c r="G802" s="85"/>
      <c r="H802" s="86"/>
    </row>
    <row r="803" spans="6:8" x14ac:dyDescent="0.25">
      <c r="F803" s="82"/>
      <c r="G803" s="85"/>
      <c r="H803" s="86"/>
    </row>
    <row r="804" spans="6:8" x14ac:dyDescent="0.25">
      <c r="F804" s="82"/>
      <c r="G804" s="85"/>
      <c r="H804" s="86"/>
    </row>
    <row r="805" spans="6:8" x14ac:dyDescent="0.25">
      <c r="F805" s="82"/>
      <c r="G805" s="85"/>
      <c r="H805" s="86"/>
    </row>
    <row r="806" spans="6:8" x14ac:dyDescent="0.25">
      <c r="F806" s="82"/>
      <c r="G806" s="85"/>
      <c r="H806" s="86"/>
    </row>
    <row r="807" spans="6:8" x14ac:dyDescent="0.25">
      <c r="F807" s="82"/>
      <c r="G807" s="85"/>
      <c r="H807" s="86"/>
    </row>
    <row r="808" spans="6:8" x14ac:dyDescent="0.25">
      <c r="F808" s="82"/>
      <c r="G808" s="85"/>
      <c r="H808" s="86"/>
    </row>
    <row r="809" spans="6:8" x14ac:dyDescent="0.25">
      <c r="F809" s="82"/>
      <c r="G809" s="85"/>
      <c r="H809" s="86"/>
    </row>
    <row r="810" spans="6:8" x14ac:dyDescent="0.25">
      <c r="F810" s="82"/>
      <c r="G810" s="85"/>
      <c r="H810" s="86"/>
    </row>
    <row r="811" spans="6:8" x14ac:dyDescent="0.25">
      <c r="F811" s="82"/>
      <c r="G811" s="85"/>
      <c r="H811" s="86"/>
    </row>
    <row r="812" spans="6:8" x14ac:dyDescent="0.25">
      <c r="F812" s="82"/>
      <c r="G812" s="85"/>
      <c r="H812" s="86"/>
    </row>
    <row r="813" spans="6:8" x14ac:dyDescent="0.25">
      <c r="F813" s="82"/>
      <c r="G813" s="85"/>
      <c r="H813" s="86"/>
    </row>
    <row r="814" spans="6:8" x14ac:dyDescent="0.25">
      <c r="F814" s="82"/>
      <c r="G814" s="85"/>
      <c r="H814" s="86"/>
    </row>
    <row r="815" spans="6:8" x14ac:dyDescent="0.25">
      <c r="F815" s="82"/>
      <c r="G815" s="85"/>
      <c r="H815" s="86"/>
    </row>
    <row r="816" spans="6:8" x14ac:dyDescent="0.25">
      <c r="F816" s="82"/>
      <c r="G816" s="85"/>
      <c r="H816" s="86"/>
    </row>
    <row r="817" spans="6:8" x14ac:dyDescent="0.25">
      <c r="F817" s="82"/>
      <c r="G817" s="85"/>
      <c r="H817" s="86"/>
    </row>
    <row r="818" spans="6:8" x14ac:dyDescent="0.25">
      <c r="F818" s="82"/>
      <c r="G818" s="85"/>
      <c r="H818" s="86"/>
    </row>
    <row r="819" spans="6:8" x14ac:dyDescent="0.25">
      <c r="F819" s="82"/>
      <c r="G819" s="85"/>
      <c r="H819" s="86"/>
    </row>
    <row r="820" spans="6:8" x14ac:dyDescent="0.25">
      <c r="F820" s="82"/>
      <c r="G820" s="85"/>
      <c r="H820" s="86"/>
    </row>
    <row r="821" spans="6:8" x14ac:dyDescent="0.25">
      <c r="F821" s="82"/>
      <c r="G821" s="85"/>
      <c r="H821" s="86"/>
    </row>
    <row r="822" spans="6:8" x14ac:dyDescent="0.25">
      <c r="F822" s="82"/>
      <c r="G822" s="85"/>
      <c r="H822" s="86"/>
    </row>
    <row r="823" spans="6:8" x14ac:dyDescent="0.25">
      <c r="F823" s="82"/>
      <c r="G823" s="85"/>
      <c r="H823" s="86"/>
    </row>
    <row r="824" spans="6:8" x14ac:dyDescent="0.25">
      <c r="F824" s="82"/>
      <c r="G824" s="85"/>
      <c r="H824" s="86"/>
    </row>
    <row r="825" spans="6:8" x14ac:dyDescent="0.25">
      <c r="F825" s="82"/>
      <c r="G825" s="85"/>
      <c r="H825" s="86"/>
    </row>
    <row r="826" spans="6:8" x14ac:dyDescent="0.25">
      <c r="F826" s="82"/>
      <c r="G826" s="85"/>
      <c r="H826" s="86"/>
    </row>
    <row r="827" spans="6:8" x14ac:dyDescent="0.25">
      <c r="F827" s="82"/>
      <c r="G827" s="85"/>
      <c r="H827" s="86"/>
    </row>
    <row r="828" spans="6:8" x14ac:dyDescent="0.25">
      <c r="F828" s="82"/>
      <c r="G828" s="85"/>
      <c r="H828" s="86"/>
    </row>
    <row r="829" spans="6:8" x14ac:dyDescent="0.25">
      <c r="F829" s="82"/>
      <c r="G829" s="85"/>
      <c r="H829" s="86"/>
    </row>
    <row r="830" spans="6:8" x14ac:dyDescent="0.25">
      <c r="F830" s="82"/>
      <c r="G830" s="85"/>
      <c r="H830" s="86"/>
    </row>
    <row r="831" spans="6:8" x14ac:dyDescent="0.25">
      <c r="F831" s="82"/>
      <c r="G831" s="85"/>
      <c r="H831" s="86"/>
    </row>
    <row r="832" spans="6:8" x14ac:dyDescent="0.25">
      <c r="F832" s="82"/>
      <c r="G832" s="85"/>
      <c r="H832" s="86"/>
    </row>
    <row r="833" spans="6:8" x14ac:dyDescent="0.25">
      <c r="F833" s="82"/>
      <c r="G833" s="85"/>
      <c r="H833" s="86"/>
    </row>
    <row r="834" spans="6:8" x14ac:dyDescent="0.25">
      <c r="F834" s="82"/>
      <c r="G834" s="85"/>
      <c r="H834" s="86"/>
    </row>
    <row r="835" spans="6:8" x14ac:dyDescent="0.25">
      <c r="F835" s="82"/>
      <c r="G835" s="85"/>
      <c r="H835" s="86"/>
    </row>
    <row r="836" spans="6:8" x14ac:dyDescent="0.25">
      <c r="F836" s="82"/>
      <c r="G836" s="85"/>
      <c r="H836" s="86"/>
    </row>
    <row r="837" spans="6:8" x14ac:dyDescent="0.25">
      <c r="F837" s="82"/>
      <c r="G837" s="85"/>
      <c r="H837" s="86"/>
    </row>
    <row r="838" spans="6:8" x14ac:dyDescent="0.25">
      <c r="F838" s="82"/>
      <c r="G838" s="85"/>
      <c r="H838" s="86"/>
    </row>
    <row r="839" spans="6:8" x14ac:dyDescent="0.25">
      <c r="F839" s="82"/>
      <c r="G839" s="85"/>
      <c r="H839" s="86"/>
    </row>
    <row r="840" spans="6:8" x14ac:dyDescent="0.25">
      <c r="F840" s="82"/>
      <c r="G840" s="85"/>
      <c r="H840" s="86"/>
    </row>
    <row r="841" spans="6:8" x14ac:dyDescent="0.25">
      <c r="F841" s="82"/>
      <c r="G841" s="85"/>
      <c r="H841" s="86"/>
    </row>
    <row r="842" spans="6:8" x14ac:dyDescent="0.25">
      <c r="F842" s="82"/>
      <c r="G842" s="85"/>
      <c r="H842" s="86"/>
    </row>
    <row r="843" spans="6:8" x14ac:dyDescent="0.25">
      <c r="F843" s="82"/>
      <c r="G843" s="85"/>
      <c r="H843" s="86"/>
    </row>
    <row r="844" spans="6:8" x14ac:dyDescent="0.25">
      <c r="F844" s="82"/>
      <c r="G844" s="85"/>
      <c r="H844" s="86"/>
    </row>
    <row r="845" spans="6:8" x14ac:dyDescent="0.25">
      <c r="F845" s="82"/>
      <c r="G845" s="85"/>
      <c r="H845" s="86"/>
    </row>
    <row r="846" spans="6:8" x14ac:dyDescent="0.25">
      <c r="F846" s="82"/>
      <c r="G846" s="85"/>
      <c r="H846" s="86"/>
    </row>
    <row r="847" spans="6:8" x14ac:dyDescent="0.25">
      <c r="F847" s="82"/>
      <c r="G847" s="85"/>
      <c r="H847" s="86"/>
    </row>
    <row r="848" spans="6:8" x14ac:dyDescent="0.25">
      <c r="F848" s="82"/>
      <c r="G848" s="85"/>
      <c r="H848" s="86"/>
    </row>
    <row r="849" spans="6:8" x14ac:dyDescent="0.25">
      <c r="F849" s="82"/>
      <c r="G849" s="85"/>
      <c r="H849" s="86"/>
    </row>
    <row r="850" spans="6:8" x14ac:dyDescent="0.25">
      <c r="F850" s="82"/>
      <c r="G850" s="85"/>
      <c r="H850" s="86"/>
    </row>
    <row r="851" spans="6:8" x14ac:dyDescent="0.25">
      <c r="F851" s="82"/>
      <c r="G851" s="85"/>
      <c r="H851" s="86"/>
    </row>
    <row r="852" spans="6:8" x14ac:dyDescent="0.25">
      <c r="F852" s="82"/>
      <c r="G852" s="85"/>
      <c r="H852" s="86"/>
    </row>
    <row r="853" spans="6:8" x14ac:dyDescent="0.25">
      <c r="F853" s="82"/>
      <c r="G853" s="85"/>
      <c r="H853" s="86"/>
    </row>
    <row r="854" spans="6:8" x14ac:dyDescent="0.25">
      <c r="F854" s="82"/>
      <c r="G854" s="85"/>
      <c r="H854" s="86"/>
    </row>
    <row r="855" spans="6:8" x14ac:dyDescent="0.25">
      <c r="F855" s="82"/>
      <c r="G855" s="85"/>
      <c r="H855" s="86"/>
    </row>
    <row r="856" spans="6:8" x14ac:dyDescent="0.25">
      <c r="F856" s="82"/>
      <c r="G856" s="85"/>
      <c r="H856" s="86"/>
    </row>
    <row r="857" spans="6:8" x14ac:dyDescent="0.25">
      <c r="F857" s="82"/>
      <c r="G857" s="85"/>
      <c r="H857" s="86"/>
    </row>
    <row r="858" spans="6:8" x14ac:dyDescent="0.25">
      <c r="F858" s="82"/>
      <c r="G858" s="85"/>
      <c r="H858" s="86"/>
    </row>
    <row r="859" spans="6:8" x14ac:dyDescent="0.25">
      <c r="F859" s="82"/>
      <c r="G859" s="85"/>
      <c r="H859" s="86"/>
    </row>
    <row r="860" spans="6:8" x14ac:dyDescent="0.25">
      <c r="F860" s="82"/>
      <c r="G860" s="85"/>
      <c r="H860" s="86"/>
    </row>
    <row r="861" spans="6:8" x14ac:dyDescent="0.25">
      <c r="F861" s="82"/>
      <c r="G861" s="85"/>
      <c r="H861" s="86"/>
    </row>
    <row r="862" spans="6:8" x14ac:dyDescent="0.25">
      <c r="F862" s="82"/>
      <c r="G862" s="85"/>
      <c r="H862" s="86"/>
    </row>
    <row r="863" spans="6:8" x14ac:dyDescent="0.25">
      <c r="F863" s="82"/>
      <c r="G863" s="85"/>
      <c r="H863" s="86"/>
    </row>
    <row r="864" spans="6:8" x14ac:dyDescent="0.25">
      <c r="F864" s="82"/>
      <c r="G864" s="85"/>
      <c r="H864" s="86"/>
    </row>
    <row r="865" spans="6:8" x14ac:dyDescent="0.25">
      <c r="F865" s="82"/>
      <c r="G865" s="85"/>
      <c r="H865" s="86"/>
    </row>
    <row r="866" spans="6:8" x14ac:dyDescent="0.25">
      <c r="F866" s="82"/>
      <c r="G866" s="85"/>
      <c r="H866" s="86"/>
    </row>
    <row r="867" spans="6:8" x14ac:dyDescent="0.25">
      <c r="F867" s="82"/>
      <c r="G867" s="85"/>
      <c r="H867" s="86"/>
    </row>
    <row r="868" spans="6:8" x14ac:dyDescent="0.25">
      <c r="F868" s="82"/>
      <c r="G868" s="85"/>
      <c r="H868" s="86"/>
    </row>
    <row r="869" spans="6:8" x14ac:dyDescent="0.25">
      <c r="F869" s="82"/>
      <c r="G869" s="85"/>
      <c r="H869" s="86"/>
    </row>
    <row r="870" spans="6:8" x14ac:dyDescent="0.25">
      <c r="F870" s="82"/>
      <c r="G870" s="85"/>
      <c r="H870" s="86"/>
    </row>
    <row r="871" spans="6:8" x14ac:dyDescent="0.25">
      <c r="F871" s="82"/>
      <c r="G871" s="85"/>
      <c r="H871" s="86"/>
    </row>
    <row r="872" spans="6:8" x14ac:dyDescent="0.25">
      <c r="F872" s="82"/>
      <c r="G872" s="85"/>
      <c r="H872" s="86"/>
    </row>
    <row r="873" spans="6:8" x14ac:dyDescent="0.25">
      <c r="F873" s="82"/>
      <c r="G873" s="85"/>
      <c r="H873" s="86"/>
    </row>
    <row r="874" spans="6:8" x14ac:dyDescent="0.25">
      <c r="F874" s="82"/>
      <c r="G874" s="85"/>
      <c r="H874" s="86"/>
    </row>
    <row r="875" spans="6:8" x14ac:dyDescent="0.25">
      <c r="F875" s="82"/>
      <c r="G875" s="85"/>
      <c r="H875" s="86"/>
    </row>
    <row r="876" spans="6:8" x14ac:dyDescent="0.25">
      <c r="F876" s="82"/>
      <c r="G876" s="85"/>
      <c r="H876" s="86"/>
    </row>
    <row r="877" spans="6:8" x14ac:dyDescent="0.25">
      <c r="F877" s="82"/>
      <c r="G877" s="85"/>
      <c r="H877" s="86"/>
    </row>
    <row r="878" spans="6:8" x14ac:dyDescent="0.25">
      <c r="F878" s="82"/>
      <c r="G878" s="85"/>
      <c r="H878" s="86"/>
    </row>
    <row r="879" spans="6:8" x14ac:dyDescent="0.25">
      <c r="F879" s="82"/>
      <c r="G879" s="85"/>
      <c r="H879" s="86"/>
    </row>
    <row r="880" spans="6:8" x14ac:dyDescent="0.25">
      <c r="F880" s="82"/>
      <c r="G880" s="85"/>
      <c r="H880" s="86"/>
    </row>
    <row r="881" spans="6:8" x14ac:dyDescent="0.25">
      <c r="F881" s="82"/>
      <c r="G881" s="85"/>
      <c r="H881" s="86"/>
    </row>
    <row r="882" spans="6:8" x14ac:dyDescent="0.25">
      <c r="F882" s="82"/>
      <c r="G882" s="85"/>
      <c r="H882" s="86"/>
    </row>
    <row r="883" spans="6:8" x14ac:dyDescent="0.25">
      <c r="F883" s="82"/>
      <c r="G883" s="85"/>
      <c r="H883" s="86"/>
    </row>
    <row r="884" spans="6:8" x14ac:dyDescent="0.25">
      <c r="F884" s="82"/>
      <c r="G884" s="85"/>
      <c r="H884" s="86"/>
    </row>
    <row r="885" spans="6:8" x14ac:dyDescent="0.25">
      <c r="F885" s="82"/>
      <c r="G885" s="85"/>
      <c r="H885" s="86"/>
    </row>
    <row r="886" spans="6:8" x14ac:dyDescent="0.25">
      <c r="F886" s="82"/>
      <c r="G886" s="85"/>
      <c r="H886" s="86"/>
    </row>
    <row r="887" spans="6:8" x14ac:dyDescent="0.25">
      <c r="F887" s="82"/>
      <c r="G887" s="85"/>
      <c r="H887" s="86"/>
    </row>
    <row r="888" spans="6:8" x14ac:dyDescent="0.25">
      <c r="F888" s="82"/>
      <c r="G888" s="85"/>
      <c r="H888" s="86"/>
    </row>
    <row r="889" spans="6:8" x14ac:dyDescent="0.25">
      <c r="F889" s="82"/>
      <c r="G889" s="85"/>
      <c r="H889" s="86"/>
    </row>
    <row r="890" spans="6:8" x14ac:dyDescent="0.25">
      <c r="F890" s="82"/>
      <c r="G890" s="85"/>
      <c r="H890" s="86"/>
    </row>
    <row r="891" spans="6:8" x14ac:dyDescent="0.25">
      <c r="F891" s="82"/>
      <c r="G891" s="85"/>
      <c r="H891" s="86"/>
    </row>
    <row r="892" spans="6:8" x14ac:dyDescent="0.25">
      <c r="F892" s="82"/>
      <c r="G892" s="85"/>
      <c r="H892" s="86"/>
    </row>
    <row r="893" spans="6:8" x14ac:dyDescent="0.25">
      <c r="F893" s="82"/>
      <c r="G893" s="85"/>
      <c r="H893" s="86"/>
    </row>
    <row r="894" spans="6:8" x14ac:dyDescent="0.25">
      <c r="F894" s="82"/>
      <c r="G894" s="85"/>
      <c r="H894" s="86"/>
    </row>
    <row r="895" spans="6:8" x14ac:dyDescent="0.25">
      <c r="F895" s="82"/>
      <c r="G895" s="85"/>
      <c r="H895" s="86"/>
    </row>
    <row r="896" spans="6:8" x14ac:dyDescent="0.25">
      <c r="F896" s="82"/>
      <c r="G896" s="85"/>
      <c r="H896" s="86"/>
    </row>
    <row r="897" spans="6:8" x14ac:dyDescent="0.25">
      <c r="F897" s="82"/>
      <c r="G897" s="85"/>
      <c r="H897" s="86"/>
    </row>
    <row r="898" spans="6:8" x14ac:dyDescent="0.25">
      <c r="F898" s="82"/>
      <c r="G898" s="85"/>
      <c r="H898" s="86"/>
    </row>
    <row r="899" spans="6:8" x14ac:dyDescent="0.25">
      <c r="F899" s="82"/>
      <c r="G899" s="85"/>
      <c r="H899" s="86"/>
    </row>
    <row r="900" spans="6:8" x14ac:dyDescent="0.25">
      <c r="F900" s="82"/>
      <c r="G900" s="85"/>
      <c r="H900" s="86"/>
    </row>
    <row r="901" spans="6:8" x14ac:dyDescent="0.25">
      <c r="F901" s="82"/>
      <c r="G901" s="85"/>
      <c r="H901" s="86"/>
    </row>
    <row r="902" spans="6:8" x14ac:dyDescent="0.25">
      <c r="F902" s="82"/>
      <c r="G902" s="85"/>
      <c r="H902" s="86"/>
    </row>
    <row r="903" spans="6:8" x14ac:dyDescent="0.25">
      <c r="F903" s="82"/>
      <c r="G903" s="85"/>
      <c r="H903" s="86"/>
    </row>
    <row r="904" spans="6:8" x14ac:dyDescent="0.25">
      <c r="F904" s="82"/>
      <c r="G904" s="85"/>
      <c r="H904" s="86"/>
    </row>
    <row r="905" spans="6:8" x14ac:dyDescent="0.25">
      <c r="F905" s="82"/>
      <c r="G905" s="85"/>
      <c r="H905" s="86"/>
    </row>
    <row r="906" spans="6:8" x14ac:dyDescent="0.25">
      <c r="F906" s="82"/>
      <c r="G906" s="85"/>
      <c r="H906" s="86"/>
    </row>
    <row r="907" spans="6:8" x14ac:dyDescent="0.25">
      <c r="F907" s="82"/>
      <c r="G907" s="85"/>
      <c r="H907" s="86"/>
    </row>
    <row r="908" spans="6:8" x14ac:dyDescent="0.25">
      <c r="F908" s="82"/>
      <c r="G908" s="85"/>
      <c r="H908" s="86"/>
    </row>
    <row r="909" spans="6:8" x14ac:dyDescent="0.25">
      <c r="F909" s="82"/>
      <c r="G909" s="85"/>
      <c r="H909" s="86"/>
    </row>
    <row r="910" spans="6:8" x14ac:dyDescent="0.25">
      <c r="F910" s="82"/>
      <c r="G910" s="85"/>
      <c r="H910" s="86"/>
    </row>
    <row r="911" spans="6:8" x14ac:dyDescent="0.25">
      <c r="F911" s="82"/>
      <c r="G911" s="85"/>
      <c r="H911" s="86"/>
    </row>
    <row r="912" spans="6:8" x14ac:dyDescent="0.25">
      <c r="F912" s="82"/>
      <c r="G912" s="85"/>
      <c r="H912" s="86"/>
    </row>
    <row r="913" spans="6:8" x14ac:dyDescent="0.25">
      <c r="F913" s="82"/>
      <c r="G913" s="85"/>
      <c r="H913" s="86"/>
    </row>
    <row r="914" spans="6:8" x14ac:dyDescent="0.25">
      <c r="F914" s="82"/>
      <c r="G914" s="85"/>
      <c r="H914" s="86"/>
    </row>
    <row r="915" spans="6:8" x14ac:dyDescent="0.25">
      <c r="F915" s="82"/>
      <c r="G915" s="85"/>
      <c r="H915" s="86"/>
    </row>
    <row r="916" spans="6:8" x14ac:dyDescent="0.25">
      <c r="F916" s="82"/>
      <c r="G916" s="85"/>
      <c r="H916" s="86"/>
    </row>
    <row r="917" spans="6:8" x14ac:dyDescent="0.25">
      <c r="F917" s="82"/>
      <c r="G917" s="85"/>
      <c r="H917" s="86"/>
    </row>
    <row r="918" spans="6:8" x14ac:dyDescent="0.25">
      <c r="F918" s="82"/>
      <c r="G918" s="85"/>
      <c r="H918" s="86"/>
    </row>
    <row r="919" spans="6:8" x14ac:dyDescent="0.25">
      <c r="F919" s="82"/>
      <c r="G919" s="85"/>
      <c r="H919" s="86"/>
    </row>
    <row r="920" spans="6:8" x14ac:dyDescent="0.25">
      <c r="F920" s="82"/>
      <c r="G920" s="85"/>
      <c r="H920" s="86"/>
    </row>
    <row r="921" spans="6:8" x14ac:dyDescent="0.25">
      <c r="F921" s="82"/>
      <c r="G921" s="85"/>
      <c r="H921" s="86"/>
    </row>
    <row r="922" spans="6:8" x14ac:dyDescent="0.25">
      <c r="F922" s="82"/>
      <c r="G922" s="85"/>
      <c r="H922" s="86"/>
    </row>
    <row r="923" spans="6:8" x14ac:dyDescent="0.25">
      <c r="F923" s="82"/>
      <c r="G923" s="85"/>
      <c r="H923" s="86"/>
    </row>
    <row r="924" spans="6:8" x14ac:dyDescent="0.25">
      <c r="F924" s="82"/>
      <c r="G924" s="85"/>
      <c r="H924" s="86"/>
    </row>
    <row r="925" spans="6:8" x14ac:dyDescent="0.25">
      <c r="F925" s="82"/>
      <c r="G925" s="85"/>
      <c r="H925" s="86"/>
    </row>
    <row r="926" spans="6:8" x14ac:dyDescent="0.25">
      <c r="F926" s="82"/>
      <c r="G926" s="85"/>
      <c r="H926" s="86"/>
    </row>
    <row r="927" spans="6:8" x14ac:dyDescent="0.25">
      <c r="F927" s="82"/>
      <c r="G927" s="85"/>
      <c r="H927" s="86"/>
    </row>
    <row r="928" spans="6:8" x14ac:dyDescent="0.25">
      <c r="F928" s="82"/>
      <c r="G928" s="85"/>
      <c r="H928" s="86"/>
    </row>
    <row r="929" spans="6:8" x14ac:dyDescent="0.25">
      <c r="F929" s="82"/>
      <c r="G929" s="85"/>
      <c r="H929" s="86"/>
    </row>
    <row r="930" spans="6:8" x14ac:dyDescent="0.25">
      <c r="F930" s="82"/>
      <c r="G930" s="85"/>
      <c r="H930" s="86"/>
    </row>
    <row r="931" spans="6:8" x14ac:dyDescent="0.25">
      <c r="F931" s="82"/>
      <c r="G931" s="85"/>
      <c r="H931" s="86"/>
    </row>
    <row r="932" spans="6:8" x14ac:dyDescent="0.25">
      <c r="F932" s="82"/>
      <c r="G932" s="85"/>
      <c r="H932" s="86"/>
    </row>
    <row r="933" spans="6:8" x14ac:dyDescent="0.25">
      <c r="F933" s="82"/>
      <c r="G933" s="85"/>
      <c r="H933" s="86"/>
    </row>
    <row r="934" spans="6:8" x14ac:dyDescent="0.25">
      <c r="F934" s="82"/>
      <c r="G934" s="85"/>
      <c r="H934" s="86"/>
    </row>
    <row r="935" spans="6:8" x14ac:dyDescent="0.25">
      <c r="F935" s="82"/>
      <c r="G935" s="85"/>
      <c r="H935" s="86"/>
    </row>
    <row r="936" spans="6:8" x14ac:dyDescent="0.25">
      <c r="F936" s="82"/>
      <c r="G936" s="85"/>
      <c r="H936" s="86"/>
    </row>
    <row r="937" spans="6:8" x14ac:dyDescent="0.25">
      <c r="F937" s="82"/>
      <c r="G937" s="85"/>
      <c r="H937" s="86"/>
    </row>
    <row r="938" spans="6:8" x14ac:dyDescent="0.25">
      <c r="F938" s="82"/>
      <c r="G938" s="85"/>
      <c r="H938" s="86"/>
    </row>
    <row r="939" spans="6:8" x14ac:dyDescent="0.25">
      <c r="F939" s="82"/>
      <c r="G939" s="85"/>
      <c r="H939" s="86"/>
    </row>
    <row r="940" spans="6:8" x14ac:dyDescent="0.25">
      <c r="F940" s="82"/>
      <c r="G940" s="85"/>
      <c r="H940" s="86"/>
    </row>
    <row r="941" spans="6:8" x14ac:dyDescent="0.25">
      <c r="F941" s="82"/>
      <c r="G941" s="85"/>
      <c r="H941" s="86"/>
    </row>
    <row r="942" spans="6:8" x14ac:dyDescent="0.25">
      <c r="F942" s="82"/>
      <c r="G942" s="85"/>
      <c r="H942" s="86"/>
    </row>
    <row r="943" spans="6:8" x14ac:dyDescent="0.25">
      <c r="F943" s="82"/>
      <c r="G943" s="85"/>
      <c r="H943" s="86"/>
    </row>
    <row r="944" spans="6:8" x14ac:dyDescent="0.25">
      <c r="F944" s="82"/>
      <c r="G944" s="85"/>
      <c r="H944" s="86"/>
    </row>
    <row r="945" spans="6:8" x14ac:dyDescent="0.25">
      <c r="F945" s="82"/>
      <c r="G945" s="85"/>
      <c r="H945" s="86"/>
    </row>
    <row r="946" spans="6:8" x14ac:dyDescent="0.25">
      <c r="F946" s="82"/>
      <c r="G946" s="85"/>
      <c r="H946" s="86"/>
    </row>
    <row r="947" spans="6:8" x14ac:dyDescent="0.25">
      <c r="F947" s="82"/>
      <c r="G947" s="85"/>
      <c r="H947" s="86"/>
    </row>
    <row r="948" spans="6:8" x14ac:dyDescent="0.25">
      <c r="F948" s="82"/>
      <c r="G948" s="85"/>
      <c r="H948" s="86"/>
    </row>
    <row r="949" spans="6:8" x14ac:dyDescent="0.25">
      <c r="F949" s="82"/>
      <c r="G949" s="85"/>
      <c r="H949" s="86"/>
    </row>
    <row r="950" spans="6:8" x14ac:dyDescent="0.25">
      <c r="F950" s="82"/>
      <c r="G950" s="85"/>
      <c r="H950" s="86"/>
    </row>
    <row r="951" spans="6:8" x14ac:dyDescent="0.25">
      <c r="F951" s="82"/>
      <c r="G951" s="85"/>
      <c r="H951" s="86"/>
    </row>
    <row r="952" spans="6:8" x14ac:dyDescent="0.25">
      <c r="F952" s="82"/>
      <c r="G952" s="85"/>
      <c r="H952" s="86"/>
    </row>
    <row r="953" spans="6:8" x14ac:dyDescent="0.25">
      <c r="F953" s="82"/>
      <c r="G953" s="85"/>
      <c r="H953" s="86"/>
    </row>
    <row r="954" spans="6:8" x14ac:dyDescent="0.25">
      <c r="F954" s="82"/>
      <c r="G954" s="85"/>
      <c r="H954" s="86"/>
    </row>
    <row r="955" spans="6:8" x14ac:dyDescent="0.25">
      <c r="F955" s="82"/>
      <c r="G955" s="85"/>
      <c r="H955" s="86"/>
    </row>
    <row r="956" spans="6:8" x14ac:dyDescent="0.25">
      <c r="F956" s="82"/>
      <c r="G956" s="85"/>
      <c r="H956" s="86"/>
    </row>
    <row r="957" spans="6:8" x14ac:dyDescent="0.25">
      <c r="F957" s="82"/>
      <c r="G957" s="85"/>
      <c r="H957" s="86"/>
    </row>
    <row r="958" spans="6:8" x14ac:dyDescent="0.25">
      <c r="F958" s="82"/>
      <c r="G958" s="85"/>
      <c r="H958" s="86"/>
    </row>
    <row r="959" spans="6:8" x14ac:dyDescent="0.25">
      <c r="F959" s="82"/>
      <c r="G959" s="85"/>
      <c r="H959" s="86"/>
    </row>
    <row r="960" spans="6:8" x14ac:dyDescent="0.25">
      <c r="F960" s="82"/>
      <c r="G960" s="85"/>
      <c r="H960" s="86"/>
    </row>
    <row r="961" spans="6:8" x14ac:dyDescent="0.25">
      <c r="F961" s="82"/>
      <c r="G961" s="85"/>
      <c r="H961" s="86"/>
    </row>
    <row r="962" spans="6:8" x14ac:dyDescent="0.25">
      <c r="F962" s="82"/>
      <c r="G962" s="85"/>
      <c r="H962" s="86"/>
    </row>
    <row r="963" spans="6:8" x14ac:dyDescent="0.25">
      <c r="F963" s="82"/>
      <c r="G963" s="85"/>
      <c r="H963" s="86"/>
    </row>
    <row r="964" spans="6:8" x14ac:dyDescent="0.25">
      <c r="F964" s="82"/>
      <c r="G964" s="85"/>
      <c r="H964" s="86"/>
    </row>
    <row r="965" spans="6:8" x14ac:dyDescent="0.25">
      <c r="F965" s="82"/>
      <c r="G965" s="85"/>
      <c r="H965" s="86"/>
    </row>
    <row r="966" spans="6:8" x14ac:dyDescent="0.25">
      <c r="F966" s="82"/>
      <c r="G966" s="85"/>
      <c r="H966" s="86"/>
    </row>
    <row r="967" spans="6:8" x14ac:dyDescent="0.25">
      <c r="F967" s="82"/>
      <c r="G967" s="85"/>
      <c r="H967" s="86"/>
    </row>
    <row r="968" spans="6:8" x14ac:dyDescent="0.25">
      <c r="F968" s="82"/>
      <c r="G968" s="85"/>
      <c r="H968" s="86"/>
    </row>
    <row r="969" spans="6:8" x14ac:dyDescent="0.25">
      <c r="F969" s="82"/>
      <c r="G969" s="85"/>
      <c r="H969" s="86"/>
    </row>
    <row r="970" spans="6:8" x14ac:dyDescent="0.25">
      <c r="F970" s="82"/>
      <c r="G970" s="85"/>
      <c r="H970" s="86"/>
    </row>
    <row r="971" spans="6:8" x14ac:dyDescent="0.25">
      <c r="F971" s="82"/>
      <c r="G971" s="85"/>
      <c r="H971" s="86"/>
    </row>
    <row r="972" spans="6:8" x14ac:dyDescent="0.25">
      <c r="F972" s="82"/>
      <c r="G972" s="85"/>
      <c r="H972" s="86"/>
    </row>
    <row r="973" spans="6:8" x14ac:dyDescent="0.25">
      <c r="F973" s="82"/>
      <c r="G973" s="85"/>
      <c r="H973" s="86"/>
    </row>
    <row r="974" spans="6:8" x14ac:dyDescent="0.25">
      <c r="F974" s="82"/>
      <c r="G974" s="85"/>
      <c r="H974" s="86"/>
    </row>
    <row r="975" spans="6:8" x14ac:dyDescent="0.25">
      <c r="F975" s="82"/>
      <c r="G975" s="85"/>
      <c r="H975" s="86"/>
    </row>
    <row r="976" spans="6:8" x14ac:dyDescent="0.25">
      <c r="F976" s="82"/>
      <c r="G976" s="85"/>
      <c r="H976" s="86"/>
    </row>
    <row r="977" spans="6:8" x14ac:dyDescent="0.25">
      <c r="F977" s="82"/>
      <c r="G977" s="85"/>
      <c r="H977" s="86"/>
    </row>
    <row r="978" spans="6:8" x14ac:dyDescent="0.25">
      <c r="F978" s="82"/>
      <c r="G978" s="85"/>
      <c r="H978" s="86"/>
    </row>
    <row r="979" spans="6:8" x14ac:dyDescent="0.25">
      <c r="F979" s="82"/>
      <c r="G979" s="85"/>
      <c r="H979" s="86"/>
    </row>
    <row r="980" spans="6:8" x14ac:dyDescent="0.25">
      <c r="F980" s="82"/>
      <c r="G980" s="85"/>
      <c r="H980" s="86"/>
    </row>
    <row r="981" spans="6:8" x14ac:dyDescent="0.25">
      <c r="F981" s="82"/>
      <c r="G981" s="85"/>
      <c r="H981" s="86"/>
    </row>
    <row r="982" spans="6:8" x14ac:dyDescent="0.25">
      <c r="F982" s="82"/>
      <c r="G982" s="85"/>
      <c r="H982" s="86"/>
    </row>
    <row r="983" spans="6:8" x14ac:dyDescent="0.25">
      <c r="F983" s="82"/>
      <c r="G983" s="85"/>
      <c r="H983" s="86"/>
    </row>
    <row r="984" spans="6:8" x14ac:dyDescent="0.25">
      <c r="F984" s="82"/>
      <c r="G984" s="85"/>
      <c r="H984" s="86"/>
    </row>
    <row r="985" spans="6:8" x14ac:dyDescent="0.25">
      <c r="F985" s="82"/>
      <c r="G985" s="85"/>
      <c r="H985" s="86"/>
    </row>
    <row r="986" spans="6:8" x14ac:dyDescent="0.25">
      <c r="F986" s="82"/>
      <c r="G986" s="85"/>
      <c r="H986" s="86"/>
    </row>
    <row r="987" spans="6:8" x14ac:dyDescent="0.25">
      <c r="F987" s="82"/>
      <c r="G987" s="85"/>
      <c r="H987" s="86"/>
    </row>
    <row r="988" spans="6:8" x14ac:dyDescent="0.25">
      <c r="F988" s="82"/>
      <c r="G988" s="85"/>
      <c r="H988" s="86"/>
    </row>
    <row r="989" spans="6:8" x14ac:dyDescent="0.25">
      <c r="F989" s="82"/>
      <c r="G989" s="85"/>
      <c r="H989" s="86"/>
    </row>
    <row r="990" spans="6:8" x14ac:dyDescent="0.25">
      <c r="F990" s="82"/>
      <c r="G990" s="85"/>
      <c r="H990" s="86"/>
    </row>
    <row r="991" spans="6:8" x14ac:dyDescent="0.25">
      <c r="F991" s="82"/>
      <c r="G991" s="85"/>
      <c r="H991" s="86"/>
    </row>
    <row r="992" spans="6:8" x14ac:dyDescent="0.25">
      <c r="F992" s="82"/>
      <c r="G992" s="85"/>
      <c r="H992" s="86"/>
    </row>
    <row r="993" spans="6:8" x14ac:dyDescent="0.25">
      <c r="F993" s="82"/>
      <c r="G993" s="85"/>
      <c r="H993" s="86"/>
    </row>
    <row r="994" spans="6:8" x14ac:dyDescent="0.25">
      <c r="F994" s="82"/>
      <c r="G994" s="85"/>
      <c r="H994" s="86"/>
    </row>
    <row r="995" spans="6:8" x14ac:dyDescent="0.25">
      <c r="F995" s="82"/>
      <c r="G995" s="85"/>
      <c r="H995" s="86"/>
    </row>
    <row r="996" spans="6:8" x14ac:dyDescent="0.25">
      <c r="F996" s="82"/>
      <c r="G996" s="85"/>
      <c r="H996" s="86"/>
    </row>
    <row r="997" spans="6:8" x14ac:dyDescent="0.25">
      <c r="F997" s="82"/>
      <c r="G997" s="85"/>
      <c r="H997" s="86"/>
    </row>
    <row r="998" spans="6:8" x14ac:dyDescent="0.25">
      <c r="F998" s="82"/>
      <c r="G998" s="85"/>
      <c r="H998" s="86"/>
    </row>
    <row r="999" spans="6:8" x14ac:dyDescent="0.25">
      <c r="F999" s="82"/>
      <c r="G999" s="85"/>
      <c r="H999" s="86"/>
    </row>
    <row r="1000" spans="6:8" x14ac:dyDescent="0.25">
      <c r="F1000" s="82"/>
      <c r="G1000" s="85"/>
      <c r="H1000" s="86"/>
    </row>
    <row r="1001" spans="6:8" x14ac:dyDescent="0.25">
      <c r="F1001" s="82"/>
      <c r="G1001" s="85"/>
      <c r="H1001" s="86"/>
    </row>
    <row r="1002" spans="6:8" x14ac:dyDescent="0.25">
      <c r="F1002" s="82"/>
      <c r="G1002" s="85"/>
      <c r="H1002" s="86"/>
    </row>
    <row r="1003" spans="6:8" x14ac:dyDescent="0.25">
      <c r="F1003" s="82"/>
      <c r="G1003" s="85"/>
      <c r="H1003" s="86"/>
    </row>
    <row r="1004" spans="6:8" x14ac:dyDescent="0.25">
      <c r="F1004" s="82"/>
      <c r="G1004" s="85"/>
      <c r="H1004" s="86"/>
    </row>
    <row r="1005" spans="6:8" x14ac:dyDescent="0.25">
      <c r="F1005" s="82"/>
      <c r="G1005" s="85"/>
      <c r="H1005" s="86"/>
    </row>
    <row r="1006" spans="6:8" x14ac:dyDescent="0.25">
      <c r="F1006" s="82"/>
      <c r="G1006" s="85"/>
      <c r="H1006" s="86"/>
    </row>
    <row r="1007" spans="6:8" x14ac:dyDescent="0.25">
      <c r="F1007" s="82"/>
      <c r="G1007" s="85"/>
      <c r="H1007" s="86"/>
    </row>
    <row r="1008" spans="6:8" x14ac:dyDescent="0.25">
      <c r="F1008" s="82"/>
      <c r="G1008" s="85"/>
      <c r="H1008" s="86"/>
    </row>
    <row r="1009" spans="6:8" x14ac:dyDescent="0.25">
      <c r="F1009" s="82"/>
      <c r="G1009" s="85"/>
      <c r="H1009" s="86"/>
    </row>
    <row r="1010" spans="6:8" x14ac:dyDescent="0.25">
      <c r="F1010" s="82"/>
      <c r="G1010" s="85"/>
      <c r="H1010" s="86"/>
    </row>
    <row r="1011" spans="6:8" x14ac:dyDescent="0.25">
      <c r="F1011" s="82"/>
      <c r="G1011" s="85"/>
      <c r="H1011" s="86"/>
    </row>
    <row r="1012" spans="6:8" x14ac:dyDescent="0.25">
      <c r="F1012" s="82"/>
      <c r="G1012" s="85"/>
      <c r="H1012" s="86"/>
    </row>
    <row r="1013" spans="6:8" x14ac:dyDescent="0.25">
      <c r="F1013" s="82"/>
      <c r="G1013" s="85"/>
      <c r="H1013" s="86"/>
    </row>
    <row r="1014" spans="6:8" x14ac:dyDescent="0.25">
      <c r="F1014" s="82"/>
      <c r="G1014" s="85"/>
      <c r="H1014" s="86"/>
    </row>
    <row r="1015" spans="6:8" x14ac:dyDescent="0.25">
      <c r="F1015" s="82"/>
      <c r="G1015" s="85"/>
      <c r="H1015" s="86"/>
    </row>
    <row r="1016" spans="6:8" x14ac:dyDescent="0.25">
      <c r="F1016" s="82"/>
      <c r="G1016" s="85"/>
      <c r="H1016" s="86"/>
    </row>
    <row r="1017" spans="6:8" x14ac:dyDescent="0.25">
      <c r="F1017" s="82"/>
      <c r="G1017" s="85"/>
      <c r="H1017" s="86"/>
    </row>
    <row r="1018" spans="6:8" x14ac:dyDescent="0.25">
      <c r="F1018" s="82"/>
      <c r="G1018" s="85"/>
      <c r="H1018" s="86"/>
    </row>
    <row r="1019" spans="6:8" x14ac:dyDescent="0.25">
      <c r="F1019" s="82"/>
      <c r="G1019" s="85"/>
      <c r="H1019" s="86"/>
    </row>
    <row r="1020" spans="6:8" x14ac:dyDescent="0.25">
      <c r="F1020" s="82"/>
      <c r="G1020" s="85"/>
      <c r="H1020" s="86"/>
    </row>
    <row r="1021" spans="6:8" x14ac:dyDescent="0.25">
      <c r="F1021" s="82"/>
      <c r="G1021" s="85"/>
      <c r="H1021" s="86"/>
    </row>
    <row r="1022" spans="6:8" x14ac:dyDescent="0.25">
      <c r="F1022" s="82"/>
      <c r="G1022" s="85"/>
      <c r="H1022" s="86"/>
    </row>
    <row r="1023" spans="6:8" x14ac:dyDescent="0.25">
      <c r="F1023" s="82"/>
      <c r="G1023" s="85"/>
      <c r="H1023" s="86"/>
    </row>
    <row r="1024" spans="6:8" x14ac:dyDescent="0.25">
      <c r="F1024" s="82"/>
      <c r="G1024" s="85"/>
      <c r="H1024" s="86"/>
    </row>
    <row r="1025" spans="6:8" x14ac:dyDescent="0.25">
      <c r="F1025" s="82"/>
      <c r="G1025" s="85"/>
      <c r="H1025" s="86"/>
    </row>
    <row r="1026" spans="6:8" x14ac:dyDescent="0.25">
      <c r="F1026" s="82"/>
      <c r="G1026" s="85"/>
      <c r="H1026" s="86"/>
    </row>
    <row r="1027" spans="6:8" x14ac:dyDescent="0.25">
      <c r="F1027" s="82"/>
      <c r="G1027" s="85"/>
      <c r="H1027" s="86"/>
    </row>
    <row r="1028" spans="6:8" x14ac:dyDescent="0.25">
      <c r="F1028" s="82"/>
      <c r="G1028" s="85"/>
      <c r="H1028" s="86"/>
    </row>
    <row r="1029" spans="6:8" x14ac:dyDescent="0.25">
      <c r="F1029" s="82"/>
      <c r="G1029" s="85"/>
      <c r="H1029" s="86"/>
    </row>
    <row r="1030" spans="6:8" x14ac:dyDescent="0.25">
      <c r="F1030" s="82"/>
      <c r="G1030" s="85"/>
      <c r="H1030" s="86"/>
    </row>
    <row r="1031" spans="6:8" x14ac:dyDescent="0.25">
      <c r="F1031" s="82"/>
      <c r="G1031" s="85"/>
      <c r="H1031" s="86"/>
    </row>
    <row r="1032" spans="6:8" x14ac:dyDescent="0.25">
      <c r="F1032" s="82"/>
      <c r="G1032" s="85"/>
      <c r="H1032" s="86"/>
    </row>
    <row r="1033" spans="6:8" x14ac:dyDescent="0.25">
      <c r="F1033" s="82"/>
      <c r="G1033" s="85"/>
      <c r="H1033" s="86"/>
    </row>
    <row r="1034" spans="6:8" x14ac:dyDescent="0.25">
      <c r="F1034" s="82"/>
      <c r="G1034" s="85"/>
      <c r="H1034" s="86"/>
    </row>
    <row r="1035" spans="6:8" x14ac:dyDescent="0.25">
      <c r="F1035" s="82"/>
      <c r="G1035" s="85"/>
      <c r="H1035" s="86"/>
    </row>
    <row r="1036" spans="6:8" x14ac:dyDescent="0.25">
      <c r="F1036" s="82"/>
      <c r="G1036" s="85"/>
      <c r="H1036" s="86"/>
    </row>
    <row r="1037" spans="6:8" x14ac:dyDescent="0.25">
      <c r="F1037" s="82"/>
      <c r="G1037" s="85"/>
      <c r="H1037" s="86"/>
    </row>
    <row r="1038" spans="6:8" x14ac:dyDescent="0.25">
      <c r="F1038" s="82"/>
      <c r="G1038" s="85"/>
      <c r="H1038" s="86"/>
    </row>
    <row r="1039" spans="6:8" x14ac:dyDescent="0.25">
      <c r="F1039" s="82"/>
      <c r="G1039" s="85"/>
      <c r="H1039" s="86"/>
    </row>
    <row r="1040" spans="6:8" x14ac:dyDescent="0.25">
      <c r="F1040" s="82"/>
      <c r="G1040" s="85"/>
      <c r="H1040" s="86"/>
    </row>
    <row r="1041" spans="6:8" x14ac:dyDescent="0.25">
      <c r="F1041" s="82"/>
      <c r="G1041" s="85"/>
      <c r="H1041" s="86"/>
    </row>
    <row r="1042" spans="6:8" x14ac:dyDescent="0.25">
      <c r="F1042" s="82"/>
      <c r="G1042" s="85"/>
      <c r="H1042" s="86"/>
    </row>
    <row r="1043" spans="6:8" x14ac:dyDescent="0.25">
      <c r="F1043" s="82"/>
      <c r="G1043" s="85"/>
      <c r="H1043" s="86"/>
    </row>
    <row r="1044" spans="6:8" x14ac:dyDescent="0.25">
      <c r="F1044" s="82"/>
      <c r="G1044" s="85"/>
      <c r="H1044" s="86"/>
    </row>
    <row r="1045" spans="6:8" x14ac:dyDescent="0.25">
      <c r="F1045" s="82"/>
      <c r="G1045" s="85"/>
      <c r="H1045" s="86"/>
    </row>
    <row r="1046" spans="6:8" x14ac:dyDescent="0.25">
      <c r="F1046" s="82"/>
      <c r="G1046" s="85"/>
      <c r="H1046" s="86"/>
    </row>
    <row r="1047" spans="6:8" x14ac:dyDescent="0.25">
      <c r="F1047" s="82"/>
      <c r="G1047" s="85"/>
      <c r="H1047" s="86"/>
    </row>
    <row r="1048" spans="6:8" x14ac:dyDescent="0.25">
      <c r="F1048" s="82"/>
      <c r="G1048" s="85"/>
      <c r="H1048" s="86"/>
    </row>
    <row r="1049" spans="6:8" x14ac:dyDescent="0.25">
      <c r="F1049" s="82"/>
      <c r="G1049" s="85"/>
      <c r="H1049" s="86"/>
    </row>
    <row r="1050" spans="6:8" x14ac:dyDescent="0.25">
      <c r="F1050" s="82"/>
      <c r="G1050" s="85"/>
      <c r="H1050" s="86"/>
    </row>
    <row r="1051" spans="6:8" x14ac:dyDescent="0.25">
      <c r="F1051" s="82"/>
      <c r="G1051" s="85"/>
      <c r="H1051" s="86"/>
    </row>
    <row r="1052" spans="6:8" x14ac:dyDescent="0.25">
      <c r="F1052" s="82"/>
      <c r="G1052" s="85"/>
      <c r="H1052" s="86"/>
    </row>
    <row r="1053" spans="6:8" x14ac:dyDescent="0.25">
      <c r="F1053" s="82"/>
      <c r="G1053" s="85"/>
      <c r="H1053" s="86"/>
    </row>
    <row r="1054" spans="6:8" x14ac:dyDescent="0.25">
      <c r="F1054" s="82"/>
      <c r="G1054" s="85"/>
      <c r="H1054" s="86"/>
    </row>
    <row r="1055" spans="6:8" x14ac:dyDescent="0.25">
      <c r="F1055" s="82"/>
      <c r="G1055" s="85"/>
      <c r="H1055" s="86"/>
    </row>
    <row r="1056" spans="6:8" x14ac:dyDescent="0.25">
      <c r="F1056" s="82"/>
      <c r="G1056" s="85"/>
      <c r="H1056" s="86"/>
    </row>
    <row r="1057" spans="6:8" x14ac:dyDescent="0.25">
      <c r="F1057" s="82"/>
      <c r="G1057" s="85"/>
      <c r="H1057" s="86"/>
    </row>
    <row r="1058" spans="6:8" x14ac:dyDescent="0.25">
      <c r="F1058" s="82"/>
      <c r="G1058" s="85"/>
      <c r="H1058" s="86"/>
    </row>
    <row r="1059" spans="6:8" x14ac:dyDescent="0.25">
      <c r="F1059" s="82"/>
      <c r="G1059" s="85"/>
      <c r="H1059" s="86"/>
    </row>
    <row r="1060" spans="6:8" x14ac:dyDescent="0.25">
      <c r="F1060" s="82"/>
      <c r="G1060" s="85"/>
      <c r="H1060" s="86"/>
    </row>
    <row r="1061" spans="6:8" x14ac:dyDescent="0.25">
      <c r="F1061" s="82"/>
      <c r="G1061" s="85"/>
      <c r="H1061" s="86"/>
    </row>
    <row r="1062" spans="6:8" x14ac:dyDescent="0.25">
      <c r="F1062" s="82"/>
      <c r="G1062" s="85"/>
      <c r="H1062" s="86"/>
    </row>
    <row r="1063" spans="6:8" x14ac:dyDescent="0.25">
      <c r="F1063" s="82"/>
      <c r="G1063" s="85"/>
      <c r="H1063" s="86"/>
    </row>
    <row r="1064" spans="6:8" x14ac:dyDescent="0.25">
      <c r="F1064" s="82"/>
      <c r="G1064" s="85"/>
      <c r="H1064" s="86"/>
    </row>
    <row r="1065" spans="6:8" x14ac:dyDescent="0.25">
      <c r="F1065" s="82"/>
      <c r="G1065" s="85"/>
      <c r="H1065" s="86"/>
    </row>
    <row r="1066" spans="6:8" x14ac:dyDescent="0.25">
      <c r="F1066" s="82"/>
      <c r="G1066" s="85"/>
      <c r="H1066" s="86"/>
    </row>
    <row r="1067" spans="6:8" x14ac:dyDescent="0.25">
      <c r="F1067" s="82"/>
      <c r="G1067" s="85"/>
      <c r="H1067" s="86"/>
    </row>
    <row r="1068" spans="6:8" x14ac:dyDescent="0.25">
      <c r="F1068" s="82"/>
      <c r="G1068" s="85"/>
      <c r="H1068" s="86"/>
    </row>
    <row r="1069" spans="6:8" x14ac:dyDescent="0.25">
      <c r="F1069" s="82"/>
      <c r="G1069" s="85"/>
      <c r="H1069" s="86"/>
    </row>
    <row r="1070" spans="6:8" x14ac:dyDescent="0.25">
      <c r="F1070" s="82"/>
      <c r="G1070" s="85"/>
      <c r="H1070" s="86"/>
    </row>
    <row r="1071" spans="6:8" x14ac:dyDescent="0.25">
      <c r="F1071" s="82"/>
      <c r="G1071" s="85"/>
      <c r="H1071" s="86"/>
    </row>
    <row r="1072" spans="6:8" x14ac:dyDescent="0.25">
      <c r="F1072" s="82"/>
      <c r="G1072" s="85"/>
      <c r="H1072" s="86"/>
    </row>
    <row r="1073" spans="6:8" x14ac:dyDescent="0.25">
      <c r="F1073" s="82"/>
      <c r="G1073" s="85"/>
      <c r="H1073" s="86"/>
    </row>
    <row r="1074" spans="6:8" x14ac:dyDescent="0.25">
      <c r="F1074" s="82"/>
      <c r="G1074" s="85"/>
      <c r="H1074" s="86"/>
    </row>
    <row r="1075" spans="6:8" x14ac:dyDescent="0.25">
      <c r="F1075" s="82"/>
      <c r="G1075" s="85"/>
      <c r="H1075" s="86"/>
    </row>
    <row r="1076" spans="6:8" x14ac:dyDescent="0.25">
      <c r="F1076" s="82"/>
      <c r="G1076" s="85"/>
      <c r="H1076" s="86"/>
    </row>
    <row r="1077" spans="6:8" x14ac:dyDescent="0.25">
      <c r="F1077" s="82"/>
      <c r="G1077" s="85"/>
      <c r="H1077" s="86"/>
    </row>
    <row r="1078" spans="6:8" x14ac:dyDescent="0.25">
      <c r="F1078" s="82"/>
      <c r="G1078" s="85"/>
      <c r="H1078" s="86"/>
    </row>
    <row r="1079" spans="6:8" x14ac:dyDescent="0.25">
      <c r="F1079" s="82"/>
      <c r="G1079" s="85"/>
      <c r="H1079" s="86"/>
    </row>
    <row r="1080" spans="6:8" x14ac:dyDescent="0.25">
      <c r="F1080" s="82"/>
      <c r="G1080" s="85"/>
      <c r="H1080" s="86"/>
    </row>
    <row r="1081" spans="6:8" x14ac:dyDescent="0.25">
      <c r="F1081" s="82"/>
      <c r="G1081" s="85"/>
      <c r="H1081" s="86"/>
    </row>
    <row r="1082" spans="6:8" x14ac:dyDescent="0.25">
      <c r="F1082" s="82"/>
      <c r="G1082" s="85"/>
      <c r="H1082" s="86"/>
    </row>
    <row r="1083" spans="6:8" x14ac:dyDescent="0.25">
      <c r="F1083" s="82"/>
      <c r="G1083" s="85"/>
      <c r="H1083" s="86"/>
    </row>
    <row r="1084" spans="6:8" x14ac:dyDescent="0.25">
      <c r="F1084" s="82"/>
      <c r="G1084" s="85"/>
      <c r="H1084" s="86"/>
    </row>
    <row r="1085" spans="6:8" x14ac:dyDescent="0.25">
      <c r="F1085" s="82"/>
      <c r="G1085" s="85"/>
      <c r="H1085" s="86"/>
    </row>
    <row r="1086" spans="6:8" x14ac:dyDescent="0.25">
      <c r="F1086" s="82"/>
      <c r="G1086" s="85"/>
      <c r="H1086" s="86"/>
    </row>
    <row r="1087" spans="6:8" x14ac:dyDescent="0.25">
      <c r="F1087" s="82"/>
      <c r="G1087" s="85"/>
      <c r="H1087" s="86"/>
    </row>
    <row r="1088" spans="6:8" x14ac:dyDescent="0.25">
      <c r="F1088" s="82"/>
      <c r="G1088" s="85"/>
      <c r="H1088" s="86"/>
    </row>
    <row r="1089" spans="6:8" x14ac:dyDescent="0.25">
      <c r="F1089" s="82"/>
      <c r="G1089" s="85"/>
      <c r="H1089" s="86"/>
    </row>
    <row r="1090" spans="6:8" x14ac:dyDescent="0.25">
      <c r="F1090" s="82"/>
      <c r="G1090" s="85"/>
      <c r="H1090" s="86"/>
    </row>
    <row r="1091" spans="6:8" x14ac:dyDescent="0.25">
      <c r="F1091" s="82"/>
      <c r="G1091" s="85"/>
      <c r="H1091" s="86"/>
    </row>
    <row r="1092" spans="6:8" x14ac:dyDescent="0.25">
      <c r="F1092" s="82"/>
      <c r="G1092" s="85"/>
      <c r="H1092" s="86"/>
    </row>
    <row r="1093" spans="6:8" x14ac:dyDescent="0.25">
      <c r="F1093" s="82"/>
      <c r="G1093" s="85"/>
      <c r="H1093" s="86"/>
    </row>
    <row r="1094" spans="6:8" x14ac:dyDescent="0.25">
      <c r="F1094" s="82"/>
      <c r="G1094" s="85"/>
      <c r="H1094" s="86"/>
    </row>
    <row r="1095" spans="6:8" x14ac:dyDescent="0.25">
      <c r="F1095" s="82"/>
      <c r="G1095" s="85"/>
      <c r="H1095" s="86"/>
    </row>
    <row r="1096" spans="6:8" x14ac:dyDescent="0.25">
      <c r="F1096" s="82"/>
      <c r="G1096" s="85"/>
      <c r="H1096" s="86"/>
    </row>
    <row r="1097" spans="6:8" x14ac:dyDescent="0.25">
      <c r="F1097" s="82"/>
      <c r="G1097" s="85"/>
      <c r="H1097" s="86"/>
    </row>
    <row r="1098" spans="6:8" x14ac:dyDescent="0.25">
      <c r="F1098" s="82"/>
      <c r="G1098" s="85"/>
      <c r="H1098" s="86"/>
    </row>
    <row r="1099" spans="6:8" x14ac:dyDescent="0.25">
      <c r="F1099" s="82"/>
      <c r="G1099" s="85"/>
      <c r="H1099" s="86"/>
    </row>
    <row r="1100" spans="6:8" x14ac:dyDescent="0.25">
      <c r="F1100" s="82"/>
      <c r="G1100" s="85"/>
      <c r="H1100" s="86"/>
    </row>
    <row r="1101" spans="6:8" x14ac:dyDescent="0.25">
      <c r="F1101" s="82"/>
      <c r="G1101" s="85"/>
      <c r="H1101" s="86"/>
    </row>
    <row r="1102" spans="6:8" x14ac:dyDescent="0.25">
      <c r="F1102" s="82"/>
      <c r="G1102" s="85"/>
      <c r="H1102" s="86"/>
    </row>
    <row r="1103" spans="6:8" x14ac:dyDescent="0.25">
      <c r="F1103" s="82"/>
      <c r="G1103" s="85"/>
      <c r="H1103" s="86"/>
    </row>
    <row r="1104" spans="6:8" x14ac:dyDescent="0.25">
      <c r="F1104" s="82"/>
      <c r="G1104" s="85"/>
      <c r="H1104" s="86"/>
    </row>
    <row r="1105" spans="6:8" x14ac:dyDescent="0.25">
      <c r="F1105" s="82"/>
      <c r="G1105" s="85"/>
      <c r="H1105" s="86"/>
    </row>
    <row r="1106" spans="6:8" x14ac:dyDescent="0.25">
      <c r="F1106" s="82"/>
      <c r="G1106" s="85"/>
      <c r="H1106" s="86"/>
    </row>
    <row r="1107" spans="6:8" x14ac:dyDescent="0.25">
      <c r="F1107" s="82"/>
      <c r="G1107" s="85"/>
      <c r="H1107" s="86"/>
    </row>
    <row r="1108" spans="6:8" x14ac:dyDescent="0.25">
      <c r="F1108" s="82"/>
      <c r="G1108" s="85"/>
      <c r="H1108" s="86"/>
    </row>
    <row r="1109" spans="6:8" x14ac:dyDescent="0.25">
      <c r="F1109" s="82"/>
      <c r="G1109" s="85"/>
      <c r="H1109" s="86"/>
    </row>
    <row r="1110" spans="6:8" x14ac:dyDescent="0.25">
      <c r="F1110" s="82"/>
      <c r="G1110" s="85"/>
      <c r="H1110" s="86"/>
    </row>
    <row r="1111" spans="6:8" x14ac:dyDescent="0.25">
      <c r="F1111" s="82"/>
      <c r="G1111" s="85"/>
      <c r="H1111" s="86"/>
    </row>
    <row r="1112" spans="6:8" x14ac:dyDescent="0.25">
      <c r="F1112" s="82"/>
      <c r="G1112" s="85"/>
      <c r="H1112" s="86"/>
    </row>
    <row r="1113" spans="6:8" x14ac:dyDescent="0.25">
      <c r="F1113" s="82"/>
      <c r="G1113" s="85"/>
      <c r="H1113" s="86"/>
    </row>
    <row r="1114" spans="6:8" x14ac:dyDescent="0.25">
      <c r="F1114" s="82"/>
      <c r="G1114" s="85"/>
      <c r="H1114" s="86"/>
    </row>
    <row r="1115" spans="6:8" x14ac:dyDescent="0.25">
      <c r="F1115" s="82"/>
      <c r="G1115" s="85"/>
      <c r="H1115" s="86"/>
    </row>
    <row r="1116" spans="6:8" x14ac:dyDescent="0.25">
      <c r="F1116" s="82"/>
      <c r="G1116" s="85"/>
      <c r="H1116" s="86"/>
    </row>
    <row r="1117" spans="6:8" x14ac:dyDescent="0.25">
      <c r="F1117" s="82"/>
      <c r="G1117" s="85"/>
      <c r="H1117" s="86"/>
    </row>
    <row r="1118" spans="6:8" x14ac:dyDescent="0.25">
      <c r="F1118" s="82"/>
      <c r="G1118" s="85"/>
      <c r="H1118" s="86"/>
    </row>
    <row r="1119" spans="6:8" x14ac:dyDescent="0.25">
      <c r="F1119" s="82"/>
      <c r="G1119" s="85"/>
      <c r="H1119" s="86"/>
    </row>
    <row r="1120" spans="6:8" x14ac:dyDescent="0.25">
      <c r="F1120" s="82"/>
      <c r="G1120" s="85"/>
      <c r="H1120" s="86"/>
    </row>
    <row r="1121" spans="6:8" x14ac:dyDescent="0.25">
      <c r="F1121" s="82"/>
      <c r="G1121" s="85"/>
      <c r="H1121" s="86"/>
    </row>
    <row r="1122" spans="6:8" x14ac:dyDescent="0.25">
      <c r="F1122" s="82"/>
      <c r="G1122" s="85"/>
      <c r="H1122" s="86"/>
    </row>
    <row r="1123" spans="6:8" x14ac:dyDescent="0.25">
      <c r="F1123" s="82"/>
      <c r="G1123" s="85"/>
      <c r="H1123" s="86"/>
    </row>
    <row r="1124" spans="6:8" x14ac:dyDescent="0.25">
      <c r="F1124" s="82"/>
      <c r="G1124" s="85"/>
      <c r="H1124" s="86"/>
    </row>
    <row r="1125" spans="6:8" x14ac:dyDescent="0.25">
      <c r="F1125" s="82"/>
      <c r="G1125" s="85"/>
      <c r="H1125" s="86"/>
    </row>
    <row r="1126" spans="6:8" x14ac:dyDescent="0.25">
      <c r="F1126" s="82"/>
      <c r="G1126" s="85"/>
      <c r="H1126" s="86"/>
    </row>
    <row r="1127" spans="6:8" x14ac:dyDescent="0.25">
      <c r="F1127" s="82"/>
      <c r="G1127" s="85"/>
      <c r="H1127" s="86"/>
    </row>
    <row r="1128" spans="6:8" x14ac:dyDescent="0.25">
      <c r="F1128" s="82"/>
      <c r="G1128" s="85"/>
      <c r="H1128" s="86"/>
    </row>
    <row r="1129" spans="6:8" x14ac:dyDescent="0.25">
      <c r="F1129" s="82"/>
      <c r="G1129" s="85"/>
      <c r="H1129" s="86"/>
    </row>
    <row r="1130" spans="6:8" x14ac:dyDescent="0.25">
      <c r="F1130" s="82"/>
      <c r="G1130" s="85"/>
      <c r="H1130" s="86"/>
    </row>
    <row r="1131" spans="6:8" x14ac:dyDescent="0.25">
      <c r="F1131" s="82"/>
      <c r="G1131" s="85"/>
      <c r="H1131" s="86"/>
    </row>
    <row r="1132" spans="6:8" x14ac:dyDescent="0.25">
      <c r="F1132" s="82"/>
      <c r="G1132" s="85"/>
      <c r="H1132" s="86"/>
    </row>
    <row r="1133" spans="6:8" x14ac:dyDescent="0.25">
      <c r="F1133" s="82"/>
      <c r="G1133" s="85"/>
      <c r="H1133" s="86"/>
    </row>
    <row r="1134" spans="6:8" x14ac:dyDescent="0.25">
      <c r="F1134" s="82"/>
      <c r="G1134" s="85"/>
      <c r="H1134" s="86"/>
    </row>
    <row r="1135" spans="6:8" x14ac:dyDescent="0.25">
      <c r="F1135" s="82"/>
      <c r="G1135" s="85"/>
      <c r="H1135" s="86"/>
    </row>
    <row r="1136" spans="6:8" x14ac:dyDescent="0.25">
      <c r="F1136" s="82"/>
      <c r="G1136" s="85"/>
      <c r="H1136" s="86"/>
    </row>
    <row r="1137" spans="6:8" x14ac:dyDescent="0.25">
      <c r="F1137" s="82"/>
      <c r="G1137" s="85"/>
      <c r="H1137" s="86"/>
    </row>
    <row r="1138" spans="6:8" x14ac:dyDescent="0.25">
      <c r="F1138" s="82"/>
      <c r="G1138" s="85"/>
      <c r="H1138" s="86"/>
    </row>
    <row r="1139" spans="6:8" x14ac:dyDescent="0.25">
      <c r="F1139" s="82"/>
      <c r="G1139" s="85"/>
      <c r="H1139" s="86"/>
    </row>
    <row r="1140" spans="6:8" x14ac:dyDescent="0.25">
      <c r="F1140" s="82"/>
      <c r="G1140" s="85"/>
      <c r="H1140" s="86"/>
    </row>
    <row r="1141" spans="6:8" x14ac:dyDescent="0.25">
      <c r="F1141" s="82"/>
      <c r="G1141" s="85"/>
      <c r="H1141" s="86"/>
    </row>
    <row r="1142" spans="6:8" x14ac:dyDescent="0.25">
      <c r="F1142" s="82"/>
      <c r="G1142" s="85"/>
      <c r="H1142" s="86"/>
    </row>
    <row r="1143" spans="6:8" x14ac:dyDescent="0.25">
      <c r="F1143" s="82"/>
      <c r="G1143" s="85"/>
      <c r="H1143" s="86"/>
    </row>
    <row r="1144" spans="6:8" x14ac:dyDescent="0.25">
      <c r="F1144" s="82"/>
      <c r="G1144" s="85"/>
      <c r="H1144" s="86"/>
    </row>
    <row r="1145" spans="6:8" x14ac:dyDescent="0.25">
      <c r="F1145" s="82"/>
      <c r="G1145" s="85"/>
      <c r="H1145" s="86"/>
    </row>
    <row r="1146" spans="6:8" x14ac:dyDescent="0.25">
      <c r="F1146" s="82"/>
      <c r="G1146" s="85"/>
      <c r="H1146" s="86"/>
    </row>
    <row r="1147" spans="6:8" x14ac:dyDescent="0.25">
      <c r="F1147" s="82"/>
      <c r="G1147" s="85"/>
      <c r="H1147" s="86"/>
    </row>
    <row r="1148" spans="6:8" x14ac:dyDescent="0.25">
      <c r="F1148" s="82"/>
      <c r="G1148" s="85"/>
      <c r="H1148" s="86"/>
    </row>
    <row r="1149" spans="6:8" x14ac:dyDescent="0.25">
      <c r="F1149" s="82"/>
      <c r="G1149" s="85"/>
      <c r="H1149" s="86"/>
    </row>
    <row r="1150" spans="6:8" x14ac:dyDescent="0.25">
      <c r="F1150" s="82"/>
      <c r="G1150" s="85"/>
      <c r="H1150" s="86"/>
    </row>
    <row r="1151" spans="6:8" x14ac:dyDescent="0.25">
      <c r="F1151" s="82"/>
      <c r="G1151" s="85"/>
      <c r="H1151" s="86"/>
    </row>
    <row r="1152" spans="6:8" x14ac:dyDescent="0.25">
      <c r="F1152" s="82"/>
      <c r="G1152" s="85"/>
      <c r="H1152" s="86"/>
    </row>
    <row r="1153" spans="6:8" x14ac:dyDescent="0.25">
      <c r="F1153" s="82"/>
      <c r="G1153" s="85"/>
      <c r="H1153" s="86"/>
    </row>
    <row r="1154" spans="6:8" x14ac:dyDescent="0.25">
      <c r="F1154" s="82"/>
      <c r="G1154" s="85"/>
      <c r="H1154" s="86"/>
    </row>
    <row r="1155" spans="6:8" x14ac:dyDescent="0.25">
      <c r="F1155" s="82"/>
      <c r="G1155" s="85"/>
      <c r="H1155" s="86"/>
    </row>
    <row r="1156" spans="6:8" x14ac:dyDescent="0.25">
      <c r="F1156" s="82"/>
      <c r="G1156" s="85"/>
      <c r="H1156" s="86"/>
    </row>
    <row r="1157" spans="6:8" x14ac:dyDescent="0.25">
      <c r="F1157" s="82"/>
      <c r="G1157" s="85"/>
      <c r="H1157" s="86"/>
    </row>
    <row r="1158" spans="6:8" x14ac:dyDescent="0.25">
      <c r="F1158" s="82"/>
      <c r="G1158" s="85"/>
      <c r="H1158" s="86"/>
    </row>
    <row r="1159" spans="6:8" x14ac:dyDescent="0.25">
      <c r="F1159" s="82"/>
      <c r="G1159" s="85"/>
      <c r="H1159" s="86"/>
    </row>
    <row r="1160" spans="6:8" x14ac:dyDescent="0.25">
      <c r="F1160" s="82"/>
      <c r="G1160" s="85"/>
      <c r="H1160" s="86"/>
    </row>
    <row r="1161" spans="6:8" x14ac:dyDescent="0.25">
      <c r="F1161" s="82"/>
      <c r="G1161" s="85"/>
      <c r="H1161" s="86"/>
    </row>
    <row r="1162" spans="6:8" x14ac:dyDescent="0.25">
      <c r="F1162" s="82"/>
      <c r="G1162" s="85"/>
      <c r="H1162" s="86"/>
    </row>
    <row r="1163" spans="6:8" x14ac:dyDescent="0.25">
      <c r="F1163" s="82"/>
      <c r="G1163" s="85"/>
      <c r="H1163" s="86"/>
    </row>
    <row r="1164" spans="6:8" x14ac:dyDescent="0.25">
      <c r="F1164" s="82"/>
      <c r="G1164" s="85"/>
      <c r="H1164" s="86"/>
    </row>
    <row r="1165" spans="6:8" x14ac:dyDescent="0.25">
      <c r="F1165" s="82"/>
      <c r="G1165" s="85"/>
      <c r="H1165" s="86"/>
    </row>
    <row r="1166" spans="6:8" x14ac:dyDescent="0.25">
      <c r="F1166" s="82"/>
      <c r="G1166" s="85"/>
      <c r="H1166" s="86"/>
    </row>
    <row r="1167" spans="6:8" x14ac:dyDescent="0.25">
      <c r="F1167" s="82"/>
      <c r="G1167" s="85"/>
      <c r="H1167" s="86"/>
    </row>
    <row r="1168" spans="6:8" x14ac:dyDescent="0.25">
      <c r="F1168" s="82"/>
      <c r="G1168" s="85"/>
      <c r="H1168" s="86"/>
    </row>
    <row r="1169" spans="6:8" x14ac:dyDescent="0.25">
      <c r="F1169" s="82"/>
      <c r="G1169" s="85"/>
      <c r="H1169" s="86"/>
    </row>
    <row r="1170" spans="6:8" x14ac:dyDescent="0.25">
      <c r="F1170" s="82"/>
      <c r="G1170" s="85"/>
      <c r="H1170" s="86"/>
    </row>
    <row r="1171" spans="6:8" x14ac:dyDescent="0.25">
      <c r="F1171" s="82"/>
      <c r="G1171" s="85"/>
      <c r="H1171" s="86"/>
    </row>
    <row r="1172" spans="6:8" x14ac:dyDescent="0.25">
      <c r="F1172" s="82"/>
      <c r="G1172" s="85"/>
      <c r="H1172" s="86"/>
    </row>
    <row r="1173" spans="6:8" x14ac:dyDescent="0.25">
      <c r="F1173" s="82"/>
      <c r="G1173" s="85"/>
      <c r="H1173" s="86"/>
    </row>
    <row r="1174" spans="6:8" x14ac:dyDescent="0.25">
      <c r="F1174" s="82"/>
      <c r="G1174" s="85"/>
      <c r="H1174" s="86"/>
    </row>
    <row r="1175" spans="6:8" x14ac:dyDescent="0.25">
      <c r="F1175" s="82"/>
      <c r="G1175" s="85"/>
      <c r="H1175" s="86"/>
    </row>
    <row r="1176" spans="6:8" x14ac:dyDescent="0.25">
      <c r="F1176" s="82"/>
      <c r="G1176" s="85"/>
      <c r="H1176" s="86"/>
    </row>
    <row r="1177" spans="6:8" x14ac:dyDescent="0.25">
      <c r="F1177" s="82"/>
      <c r="G1177" s="85"/>
      <c r="H1177" s="86"/>
    </row>
    <row r="1178" spans="6:8" x14ac:dyDescent="0.25">
      <c r="F1178" s="82"/>
      <c r="G1178" s="85"/>
      <c r="H1178" s="86"/>
    </row>
    <row r="1179" spans="6:8" x14ac:dyDescent="0.25">
      <c r="F1179" s="82"/>
      <c r="G1179" s="85"/>
      <c r="H1179" s="86"/>
    </row>
    <row r="1180" spans="6:8" x14ac:dyDescent="0.25">
      <c r="F1180" s="82"/>
      <c r="G1180" s="85"/>
      <c r="H1180" s="86"/>
    </row>
    <row r="1181" spans="6:8" x14ac:dyDescent="0.25">
      <c r="F1181" s="82"/>
      <c r="G1181" s="85"/>
      <c r="H1181" s="86"/>
    </row>
    <row r="1182" spans="6:8" x14ac:dyDescent="0.25">
      <c r="F1182" s="82"/>
      <c r="G1182" s="85"/>
      <c r="H1182" s="86"/>
    </row>
    <row r="1183" spans="6:8" x14ac:dyDescent="0.25">
      <c r="F1183" s="82"/>
      <c r="G1183" s="85"/>
      <c r="H1183" s="86"/>
    </row>
    <row r="1184" spans="6:8" x14ac:dyDescent="0.25">
      <c r="F1184" s="82"/>
      <c r="G1184" s="85"/>
      <c r="H1184" s="86"/>
    </row>
    <row r="1185" spans="6:8" x14ac:dyDescent="0.25">
      <c r="F1185" s="82"/>
      <c r="G1185" s="85"/>
      <c r="H1185" s="86"/>
    </row>
    <row r="1186" spans="6:8" x14ac:dyDescent="0.25">
      <c r="F1186" s="82"/>
      <c r="G1186" s="85"/>
      <c r="H1186" s="86"/>
    </row>
    <row r="1187" spans="6:8" x14ac:dyDescent="0.25">
      <c r="F1187" s="82"/>
      <c r="G1187" s="85"/>
      <c r="H1187" s="86"/>
    </row>
    <row r="1188" spans="6:8" x14ac:dyDescent="0.25">
      <c r="F1188" s="82"/>
      <c r="G1188" s="85"/>
      <c r="H1188" s="86"/>
    </row>
    <row r="1189" spans="6:8" x14ac:dyDescent="0.25">
      <c r="F1189" s="82"/>
      <c r="G1189" s="85"/>
      <c r="H1189" s="86"/>
    </row>
    <row r="1190" spans="6:8" x14ac:dyDescent="0.25">
      <c r="F1190" s="82"/>
      <c r="G1190" s="85"/>
      <c r="H1190" s="86"/>
    </row>
    <row r="1191" spans="6:8" x14ac:dyDescent="0.25">
      <c r="F1191" s="82"/>
      <c r="G1191" s="85"/>
      <c r="H1191" s="86"/>
    </row>
    <row r="1192" spans="6:8" x14ac:dyDescent="0.25">
      <c r="F1192" s="82"/>
      <c r="G1192" s="85"/>
      <c r="H1192" s="86"/>
    </row>
    <row r="1193" spans="6:8" x14ac:dyDescent="0.25">
      <c r="F1193" s="82"/>
      <c r="G1193" s="85"/>
      <c r="H1193" s="86"/>
    </row>
    <row r="1194" spans="6:8" x14ac:dyDescent="0.25">
      <c r="F1194" s="82"/>
      <c r="G1194" s="85"/>
      <c r="H1194" s="86"/>
    </row>
    <row r="1195" spans="6:8" x14ac:dyDescent="0.25">
      <c r="F1195" s="82"/>
      <c r="G1195" s="85"/>
      <c r="H1195" s="86"/>
    </row>
    <row r="1196" spans="6:8" x14ac:dyDescent="0.25">
      <c r="F1196" s="82"/>
      <c r="G1196" s="85"/>
      <c r="H1196" s="86"/>
    </row>
    <row r="1197" spans="6:8" x14ac:dyDescent="0.25">
      <c r="F1197" s="82"/>
      <c r="G1197" s="85"/>
      <c r="H1197" s="86"/>
    </row>
    <row r="1198" spans="6:8" x14ac:dyDescent="0.25">
      <c r="F1198" s="82"/>
      <c r="G1198" s="85"/>
      <c r="H1198" s="86"/>
    </row>
    <row r="1199" spans="6:8" x14ac:dyDescent="0.25">
      <c r="F1199" s="82"/>
      <c r="G1199" s="85"/>
      <c r="H1199" s="86"/>
    </row>
    <row r="1200" spans="6:8" x14ac:dyDescent="0.25">
      <c r="F1200" s="82"/>
      <c r="G1200" s="85"/>
      <c r="H1200" s="86"/>
    </row>
    <row r="1201" spans="6:8" x14ac:dyDescent="0.25">
      <c r="F1201" s="82"/>
      <c r="G1201" s="85"/>
      <c r="H1201" s="86"/>
    </row>
    <row r="1202" spans="6:8" x14ac:dyDescent="0.25">
      <c r="F1202" s="82"/>
      <c r="G1202" s="85"/>
      <c r="H1202" s="86"/>
    </row>
    <row r="1203" spans="6:8" x14ac:dyDescent="0.25">
      <c r="F1203" s="82"/>
      <c r="G1203" s="85"/>
      <c r="H1203" s="86"/>
    </row>
    <row r="1204" spans="6:8" x14ac:dyDescent="0.25">
      <c r="F1204" s="82"/>
      <c r="G1204" s="85"/>
      <c r="H1204" s="86"/>
    </row>
    <row r="1205" spans="6:8" x14ac:dyDescent="0.25">
      <c r="F1205" s="82"/>
      <c r="G1205" s="85"/>
      <c r="H1205" s="86"/>
    </row>
    <row r="1206" spans="6:8" x14ac:dyDescent="0.25">
      <c r="F1206" s="82"/>
      <c r="G1206" s="85"/>
      <c r="H1206" s="86"/>
    </row>
    <row r="1207" spans="6:8" x14ac:dyDescent="0.25">
      <c r="F1207" s="82"/>
      <c r="G1207" s="85"/>
      <c r="H1207" s="86"/>
    </row>
    <row r="1208" spans="6:8" x14ac:dyDescent="0.25">
      <c r="F1208" s="82"/>
      <c r="G1208" s="85"/>
      <c r="H1208" s="86"/>
    </row>
    <row r="1209" spans="6:8" x14ac:dyDescent="0.25">
      <c r="F1209" s="82"/>
      <c r="G1209" s="85"/>
      <c r="H1209" s="86"/>
    </row>
    <row r="1210" spans="6:8" x14ac:dyDescent="0.25">
      <c r="F1210" s="82"/>
      <c r="G1210" s="85"/>
      <c r="H1210" s="86"/>
    </row>
    <row r="1211" spans="6:8" x14ac:dyDescent="0.25">
      <c r="F1211" s="82"/>
      <c r="G1211" s="85"/>
      <c r="H1211" s="86"/>
    </row>
    <row r="1212" spans="6:8" x14ac:dyDescent="0.25">
      <c r="F1212" s="82"/>
      <c r="G1212" s="85"/>
      <c r="H1212" s="86"/>
    </row>
    <row r="1213" spans="6:8" x14ac:dyDescent="0.25">
      <c r="F1213" s="82"/>
      <c r="G1213" s="85"/>
      <c r="H1213" s="86"/>
    </row>
    <row r="1214" spans="6:8" x14ac:dyDescent="0.25">
      <c r="F1214" s="82"/>
      <c r="G1214" s="85"/>
      <c r="H1214" s="86"/>
    </row>
    <row r="1215" spans="6:8" x14ac:dyDescent="0.25">
      <c r="F1215" s="82"/>
      <c r="G1215" s="85"/>
      <c r="H1215" s="86"/>
    </row>
    <row r="1216" spans="6:8" x14ac:dyDescent="0.25">
      <c r="F1216" s="82"/>
      <c r="G1216" s="85"/>
      <c r="H1216" s="86"/>
    </row>
    <row r="1217" spans="6:8" x14ac:dyDescent="0.25">
      <c r="F1217" s="82"/>
      <c r="G1217" s="85"/>
      <c r="H1217" s="86"/>
    </row>
    <row r="1218" spans="6:8" x14ac:dyDescent="0.25">
      <c r="F1218" s="82"/>
      <c r="G1218" s="85"/>
      <c r="H1218" s="86"/>
    </row>
    <row r="1219" spans="6:8" x14ac:dyDescent="0.25">
      <c r="F1219" s="82"/>
      <c r="G1219" s="85"/>
      <c r="H1219" s="86"/>
    </row>
    <row r="1220" spans="6:8" x14ac:dyDescent="0.25">
      <c r="F1220" s="82"/>
      <c r="G1220" s="85"/>
      <c r="H1220" s="86"/>
    </row>
    <row r="1221" spans="6:8" x14ac:dyDescent="0.25">
      <c r="F1221" s="82"/>
      <c r="G1221" s="85"/>
      <c r="H1221" s="86"/>
    </row>
    <row r="1222" spans="6:8" x14ac:dyDescent="0.25">
      <c r="F1222" s="82"/>
      <c r="G1222" s="85"/>
      <c r="H1222" s="86"/>
    </row>
    <row r="1223" spans="6:8" x14ac:dyDescent="0.25">
      <c r="F1223" s="82"/>
      <c r="G1223" s="85"/>
      <c r="H1223" s="86"/>
    </row>
    <row r="1224" spans="6:8" x14ac:dyDescent="0.25">
      <c r="F1224" s="82"/>
      <c r="G1224" s="85"/>
      <c r="H1224" s="86"/>
    </row>
    <row r="1225" spans="6:8" x14ac:dyDescent="0.25">
      <c r="F1225" s="82"/>
      <c r="G1225" s="85"/>
      <c r="H1225" s="86"/>
    </row>
    <row r="1226" spans="6:8" x14ac:dyDescent="0.25">
      <c r="F1226" s="82"/>
      <c r="G1226" s="85"/>
      <c r="H1226" s="86"/>
    </row>
    <row r="1227" spans="6:8" x14ac:dyDescent="0.25">
      <c r="F1227" s="82"/>
      <c r="G1227" s="85"/>
      <c r="H1227" s="86"/>
    </row>
    <row r="1228" spans="6:8" x14ac:dyDescent="0.25">
      <c r="F1228" s="82"/>
      <c r="G1228" s="85"/>
      <c r="H1228" s="86"/>
    </row>
    <row r="1229" spans="6:8" x14ac:dyDescent="0.25">
      <c r="F1229" s="82"/>
      <c r="G1229" s="85"/>
      <c r="H1229" s="86"/>
    </row>
    <row r="1230" spans="6:8" x14ac:dyDescent="0.25">
      <c r="F1230" s="82"/>
      <c r="G1230" s="85"/>
      <c r="H1230" s="86"/>
    </row>
    <row r="1231" spans="6:8" x14ac:dyDescent="0.25">
      <c r="F1231" s="82"/>
      <c r="G1231" s="85"/>
      <c r="H1231" s="86"/>
    </row>
    <row r="1232" spans="6:8" x14ac:dyDescent="0.25">
      <c r="F1232" s="82"/>
      <c r="G1232" s="85"/>
      <c r="H1232" s="86"/>
    </row>
    <row r="1233" spans="6:8" x14ac:dyDescent="0.25">
      <c r="F1233" s="82"/>
      <c r="G1233" s="85"/>
      <c r="H1233" s="86"/>
    </row>
    <row r="1234" spans="6:8" x14ac:dyDescent="0.25">
      <c r="F1234" s="82"/>
      <c r="G1234" s="85"/>
      <c r="H1234" s="86"/>
    </row>
    <row r="1235" spans="6:8" x14ac:dyDescent="0.25">
      <c r="F1235" s="82"/>
      <c r="G1235" s="85"/>
      <c r="H1235" s="86"/>
    </row>
    <row r="1236" spans="6:8" x14ac:dyDescent="0.25">
      <c r="F1236" s="82"/>
      <c r="G1236" s="85"/>
      <c r="H1236" s="86"/>
    </row>
    <row r="1237" spans="6:8" x14ac:dyDescent="0.25">
      <c r="F1237" s="82"/>
      <c r="G1237" s="85"/>
      <c r="H1237" s="86"/>
    </row>
    <row r="1238" spans="6:8" x14ac:dyDescent="0.25">
      <c r="F1238" s="82"/>
      <c r="G1238" s="85"/>
      <c r="H1238" s="86"/>
    </row>
    <row r="1239" spans="6:8" x14ac:dyDescent="0.25">
      <c r="F1239" s="82"/>
      <c r="G1239" s="85"/>
      <c r="H1239" s="86"/>
    </row>
    <row r="1240" spans="6:8" x14ac:dyDescent="0.25">
      <c r="F1240" s="82"/>
      <c r="G1240" s="85"/>
      <c r="H1240" s="86"/>
    </row>
    <row r="1241" spans="6:8" x14ac:dyDescent="0.25">
      <c r="F1241" s="82"/>
      <c r="G1241" s="85"/>
      <c r="H1241" s="86"/>
    </row>
    <row r="1242" spans="6:8" x14ac:dyDescent="0.25">
      <c r="F1242" s="82"/>
      <c r="G1242" s="85"/>
      <c r="H1242" s="86"/>
    </row>
    <row r="1243" spans="6:8" x14ac:dyDescent="0.25">
      <c r="F1243" s="82"/>
      <c r="G1243" s="85"/>
      <c r="H1243" s="86"/>
    </row>
    <row r="1244" spans="6:8" x14ac:dyDescent="0.25">
      <c r="F1244" s="82"/>
      <c r="G1244" s="85"/>
      <c r="H1244" s="86"/>
    </row>
    <row r="1245" spans="6:8" x14ac:dyDescent="0.25">
      <c r="F1245" s="82"/>
      <c r="G1245" s="85"/>
      <c r="H1245" s="86"/>
    </row>
    <row r="1246" spans="6:8" x14ac:dyDescent="0.25">
      <c r="F1246" s="82"/>
      <c r="G1246" s="85"/>
      <c r="H1246" s="86"/>
    </row>
    <row r="1247" spans="6:8" x14ac:dyDescent="0.25">
      <c r="F1247" s="82"/>
      <c r="G1247" s="85"/>
      <c r="H1247" s="86"/>
    </row>
    <row r="1248" spans="6:8" x14ac:dyDescent="0.25">
      <c r="F1248" s="82"/>
      <c r="G1248" s="85"/>
      <c r="H1248" s="86"/>
    </row>
    <row r="1249" spans="6:8" x14ac:dyDescent="0.25">
      <c r="F1249" s="82"/>
      <c r="G1249" s="85"/>
      <c r="H1249" s="86"/>
    </row>
    <row r="1250" spans="6:8" x14ac:dyDescent="0.25">
      <c r="F1250" s="82"/>
      <c r="G1250" s="85"/>
      <c r="H1250" s="86"/>
    </row>
    <row r="1251" spans="6:8" x14ac:dyDescent="0.25">
      <c r="F1251" s="82"/>
      <c r="G1251" s="85"/>
      <c r="H1251" s="86"/>
    </row>
    <row r="1252" spans="6:8" x14ac:dyDescent="0.25">
      <c r="F1252" s="82"/>
      <c r="G1252" s="85"/>
      <c r="H1252" s="86"/>
    </row>
    <row r="1253" spans="6:8" x14ac:dyDescent="0.25">
      <c r="F1253" s="82"/>
      <c r="G1253" s="85"/>
      <c r="H1253" s="86"/>
    </row>
    <row r="1254" spans="6:8" x14ac:dyDescent="0.25">
      <c r="F1254" s="82"/>
      <c r="G1254" s="85"/>
      <c r="H1254" s="86"/>
    </row>
    <row r="1255" spans="6:8" x14ac:dyDescent="0.25">
      <c r="F1255" s="82"/>
      <c r="G1255" s="85"/>
      <c r="H1255" s="86"/>
    </row>
    <row r="1256" spans="6:8" x14ac:dyDescent="0.25">
      <c r="F1256" s="82"/>
      <c r="G1256" s="85"/>
      <c r="H1256" s="86"/>
    </row>
    <row r="1257" spans="6:8" x14ac:dyDescent="0.25">
      <c r="F1257" s="82"/>
      <c r="G1257" s="85"/>
      <c r="H1257" s="86"/>
    </row>
    <row r="1258" spans="6:8" x14ac:dyDescent="0.25">
      <c r="F1258" s="82"/>
      <c r="G1258" s="85"/>
      <c r="H1258" s="86"/>
    </row>
    <row r="1259" spans="6:8" x14ac:dyDescent="0.25">
      <c r="F1259" s="82"/>
      <c r="G1259" s="85"/>
      <c r="H1259" s="86"/>
    </row>
    <row r="1260" spans="6:8" x14ac:dyDescent="0.25">
      <c r="F1260" s="82"/>
      <c r="G1260" s="85"/>
      <c r="H1260" s="86"/>
    </row>
    <row r="1261" spans="6:8" x14ac:dyDescent="0.25">
      <c r="F1261" s="82"/>
      <c r="G1261" s="85"/>
      <c r="H1261" s="86"/>
    </row>
    <row r="1262" spans="6:8" x14ac:dyDescent="0.25">
      <c r="F1262" s="82"/>
      <c r="G1262" s="85"/>
      <c r="H1262" s="86"/>
    </row>
    <row r="1263" spans="6:8" x14ac:dyDescent="0.25">
      <c r="F1263" s="82"/>
      <c r="G1263" s="85"/>
      <c r="H1263" s="86"/>
    </row>
    <row r="1264" spans="6:8" x14ac:dyDescent="0.25">
      <c r="F1264" s="82"/>
      <c r="G1264" s="85"/>
      <c r="H1264" s="86"/>
    </row>
    <row r="1265" spans="6:8" x14ac:dyDescent="0.25">
      <c r="F1265" s="82"/>
      <c r="G1265" s="85"/>
      <c r="H1265" s="86"/>
    </row>
    <row r="1266" spans="6:8" x14ac:dyDescent="0.25">
      <c r="F1266" s="82"/>
      <c r="G1266" s="85"/>
      <c r="H1266" s="86"/>
    </row>
    <row r="1267" spans="6:8" x14ac:dyDescent="0.25">
      <c r="F1267" s="82"/>
      <c r="G1267" s="85"/>
      <c r="H1267" s="86"/>
    </row>
    <row r="1268" spans="6:8" x14ac:dyDescent="0.25">
      <c r="F1268" s="82"/>
      <c r="G1268" s="85"/>
      <c r="H1268" s="86"/>
    </row>
    <row r="1269" spans="6:8" x14ac:dyDescent="0.25">
      <c r="F1269" s="82"/>
      <c r="G1269" s="85"/>
      <c r="H1269" s="86"/>
    </row>
    <row r="1270" spans="6:8" x14ac:dyDescent="0.25">
      <c r="F1270" s="82"/>
      <c r="G1270" s="85"/>
      <c r="H1270" s="86"/>
    </row>
    <row r="1271" spans="6:8" x14ac:dyDescent="0.25">
      <c r="F1271" s="82"/>
      <c r="G1271" s="85"/>
      <c r="H1271" s="86"/>
    </row>
    <row r="1272" spans="6:8" x14ac:dyDescent="0.25">
      <c r="F1272" s="82"/>
      <c r="G1272" s="85"/>
      <c r="H1272" s="86"/>
    </row>
    <row r="1273" spans="6:8" x14ac:dyDescent="0.25">
      <c r="F1273" s="82"/>
      <c r="G1273" s="85"/>
      <c r="H1273" s="86"/>
    </row>
    <row r="1274" spans="6:8" x14ac:dyDescent="0.25">
      <c r="F1274" s="82"/>
      <c r="G1274" s="85"/>
      <c r="H1274" s="86"/>
    </row>
    <row r="1275" spans="6:8" x14ac:dyDescent="0.25">
      <c r="F1275" s="82"/>
      <c r="G1275" s="85"/>
      <c r="H1275" s="86"/>
    </row>
    <row r="1276" spans="6:8" x14ac:dyDescent="0.25">
      <c r="F1276" s="82"/>
      <c r="G1276" s="85"/>
      <c r="H1276" s="86"/>
    </row>
    <row r="1277" spans="6:8" x14ac:dyDescent="0.25">
      <c r="F1277" s="82"/>
      <c r="G1277" s="85"/>
      <c r="H1277" s="86"/>
    </row>
    <row r="1278" spans="6:8" x14ac:dyDescent="0.25">
      <c r="F1278" s="82"/>
      <c r="G1278" s="85"/>
      <c r="H1278" s="86"/>
    </row>
    <row r="1279" spans="6:8" x14ac:dyDescent="0.25">
      <c r="F1279" s="82"/>
      <c r="G1279" s="85"/>
      <c r="H1279" s="86"/>
    </row>
    <row r="1280" spans="6:8" x14ac:dyDescent="0.25">
      <c r="F1280" s="82"/>
      <c r="G1280" s="85"/>
      <c r="H1280" s="86"/>
    </row>
    <row r="1281" spans="6:8" x14ac:dyDescent="0.25">
      <c r="F1281" s="82"/>
      <c r="G1281" s="85"/>
      <c r="H1281" s="86"/>
    </row>
    <row r="1282" spans="6:8" x14ac:dyDescent="0.25">
      <c r="F1282" s="82"/>
      <c r="G1282" s="85"/>
      <c r="H1282" s="86"/>
    </row>
    <row r="1283" spans="6:8" x14ac:dyDescent="0.25">
      <c r="F1283" s="82"/>
      <c r="G1283" s="85"/>
      <c r="H1283" s="86"/>
    </row>
    <row r="1284" spans="6:8" x14ac:dyDescent="0.25">
      <c r="F1284" s="82"/>
      <c r="G1284" s="85"/>
      <c r="H1284" s="86"/>
    </row>
    <row r="1285" spans="6:8" x14ac:dyDescent="0.25">
      <c r="F1285" s="82"/>
      <c r="G1285" s="85"/>
      <c r="H1285" s="86"/>
    </row>
    <row r="1286" spans="6:8" x14ac:dyDescent="0.25">
      <c r="F1286" s="82"/>
      <c r="G1286" s="85"/>
      <c r="H1286" s="86"/>
    </row>
    <row r="1287" spans="6:8" x14ac:dyDescent="0.25">
      <c r="F1287" s="82"/>
      <c r="G1287" s="85"/>
      <c r="H1287" s="86"/>
    </row>
    <row r="1288" spans="6:8" x14ac:dyDescent="0.25">
      <c r="F1288" s="82"/>
      <c r="G1288" s="85"/>
      <c r="H1288" s="86"/>
    </row>
    <row r="1289" spans="6:8" x14ac:dyDescent="0.25">
      <c r="F1289" s="82"/>
      <c r="G1289" s="85"/>
      <c r="H1289" s="86"/>
    </row>
    <row r="1290" spans="6:8" x14ac:dyDescent="0.25">
      <c r="F1290" s="82"/>
      <c r="G1290" s="85"/>
      <c r="H1290" s="86"/>
    </row>
    <row r="1291" spans="6:8" x14ac:dyDescent="0.25">
      <c r="F1291" s="82"/>
      <c r="G1291" s="85"/>
      <c r="H1291" s="86"/>
    </row>
    <row r="1292" spans="6:8" x14ac:dyDescent="0.25">
      <c r="F1292" s="82"/>
      <c r="G1292" s="85"/>
      <c r="H1292" s="86"/>
    </row>
    <row r="1293" spans="6:8" x14ac:dyDescent="0.25">
      <c r="F1293" s="82"/>
      <c r="G1293" s="85"/>
      <c r="H1293" s="86"/>
    </row>
    <row r="1294" spans="6:8" x14ac:dyDescent="0.25">
      <c r="F1294" s="82"/>
      <c r="G1294" s="85"/>
      <c r="H1294" s="86"/>
    </row>
    <row r="1295" spans="6:8" x14ac:dyDescent="0.25">
      <c r="F1295" s="82"/>
      <c r="G1295" s="85"/>
      <c r="H1295" s="86"/>
    </row>
    <row r="1296" spans="6:8" x14ac:dyDescent="0.25">
      <c r="F1296" s="82"/>
      <c r="G1296" s="85"/>
      <c r="H1296" s="86"/>
    </row>
    <row r="1297" spans="6:8" x14ac:dyDescent="0.25">
      <c r="F1297" s="82"/>
      <c r="G1297" s="85"/>
      <c r="H1297" s="86"/>
    </row>
    <row r="1298" spans="6:8" x14ac:dyDescent="0.25">
      <c r="F1298" s="82"/>
      <c r="G1298" s="85"/>
      <c r="H1298" s="86"/>
    </row>
    <row r="1299" spans="6:8" x14ac:dyDescent="0.25">
      <c r="F1299" s="82"/>
      <c r="G1299" s="85"/>
      <c r="H1299" s="86"/>
    </row>
    <row r="1300" spans="6:8" x14ac:dyDescent="0.25">
      <c r="F1300" s="82"/>
      <c r="G1300" s="85"/>
      <c r="H1300" s="86"/>
    </row>
    <row r="1301" spans="6:8" x14ac:dyDescent="0.25">
      <c r="F1301" s="82"/>
      <c r="G1301" s="85"/>
      <c r="H1301" s="86"/>
    </row>
    <row r="1302" spans="6:8" x14ac:dyDescent="0.25">
      <c r="F1302" s="82"/>
      <c r="G1302" s="85"/>
      <c r="H1302" s="86"/>
    </row>
    <row r="1303" spans="6:8" x14ac:dyDescent="0.25">
      <c r="F1303" s="82"/>
      <c r="G1303" s="85"/>
      <c r="H1303" s="86"/>
    </row>
    <row r="1304" spans="6:8" x14ac:dyDescent="0.25">
      <c r="F1304" s="82"/>
      <c r="G1304" s="85"/>
      <c r="H1304" s="86"/>
    </row>
    <row r="1305" spans="6:8" x14ac:dyDescent="0.25">
      <c r="F1305" s="82"/>
      <c r="G1305" s="85"/>
      <c r="H1305" s="86"/>
    </row>
    <row r="1306" spans="6:8" x14ac:dyDescent="0.25">
      <c r="F1306" s="82"/>
      <c r="G1306" s="85"/>
      <c r="H1306" s="86"/>
    </row>
    <row r="1307" spans="6:8" x14ac:dyDescent="0.25">
      <c r="F1307" s="82"/>
      <c r="G1307" s="85"/>
      <c r="H1307" s="86"/>
    </row>
    <row r="1308" spans="6:8" x14ac:dyDescent="0.25">
      <c r="F1308" s="82"/>
      <c r="G1308" s="85"/>
      <c r="H1308" s="86"/>
    </row>
    <row r="1309" spans="6:8" x14ac:dyDescent="0.25">
      <c r="F1309" s="82"/>
      <c r="G1309" s="85"/>
      <c r="H1309" s="86"/>
    </row>
    <row r="1310" spans="6:8" x14ac:dyDescent="0.25">
      <c r="F1310" s="82"/>
      <c r="G1310" s="85"/>
      <c r="H1310" s="86"/>
    </row>
    <row r="1311" spans="6:8" x14ac:dyDescent="0.25">
      <c r="F1311" s="82"/>
      <c r="G1311" s="85"/>
      <c r="H1311" s="86"/>
    </row>
    <row r="1312" spans="6:8" x14ac:dyDescent="0.25">
      <c r="F1312" s="82"/>
      <c r="G1312" s="85"/>
      <c r="H1312" s="86"/>
    </row>
    <row r="1313" spans="6:8" x14ac:dyDescent="0.25">
      <c r="F1313" s="82"/>
      <c r="G1313" s="85"/>
      <c r="H1313" s="86"/>
    </row>
    <row r="1314" spans="6:8" x14ac:dyDescent="0.25">
      <c r="F1314" s="82"/>
      <c r="G1314" s="85"/>
      <c r="H1314" s="86"/>
    </row>
    <row r="1315" spans="6:8" x14ac:dyDescent="0.25">
      <c r="F1315" s="82"/>
      <c r="G1315" s="85"/>
      <c r="H1315" s="86"/>
    </row>
    <row r="1316" spans="6:8" x14ac:dyDescent="0.25">
      <c r="F1316" s="82"/>
      <c r="G1316" s="85"/>
      <c r="H1316" s="86"/>
    </row>
    <row r="1317" spans="6:8" x14ac:dyDescent="0.25">
      <c r="F1317" s="82"/>
      <c r="G1317" s="85"/>
      <c r="H1317" s="86"/>
    </row>
    <row r="1318" spans="6:8" x14ac:dyDescent="0.25">
      <c r="F1318" s="82"/>
      <c r="G1318" s="85"/>
      <c r="H1318" s="86"/>
    </row>
    <row r="1319" spans="6:8" x14ac:dyDescent="0.25">
      <c r="F1319" s="82"/>
      <c r="G1319" s="85"/>
      <c r="H1319" s="86"/>
    </row>
    <row r="1320" spans="6:8" x14ac:dyDescent="0.25">
      <c r="F1320" s="82"/>
      <c r="G1320" s="85"/>
      <c r="H1320" s="86"/>
    </row>
    <row r="1321" spans="6:8" x14ac:dyDescent="0.25">
      <c r="F1321" s="82"/>
      <c r="G1321" s="85"/>
      <c r="H1321" s="86"/>
    </row>
    <row r="1322" spans="6:8" x14ac:dyDescent="0.25">
      <c r="F1322" s="82"/>
      <c r="G1322" s="85"/>
      <c r="H1322" s="86"/>
    </row>
    <row r="1323" spans="6:8" x14ac:dyDescent="0.25">
      <c r="F1323" s="82"/>
      <c r="G1323" s="85"/>
      <c r="H1323" s="86"/>
    </row>
    <row r="1324" spans="6:8" x14ac:dyDescent="0.25">
      <c r="F1324" s="82"/>
      <c r="G1324" s="85"/>
      <c r="H1324" s="86"/>
    </row>
    <row r="1325" spans="6:8" x14ac:dyDescent="0.25">
      <c r="F1325" s="82"/>
      <c r="G1325" s="85"/>
      <c r="H1325" s="86"/>
    </row>
    <row r="1326" spans="6:8" x14ac:dyDescent="0.25">
      <c r="F1326" s="82"/>
      <c r="G1326" s="85"/>
      <c r="H1326" s="86"/>
    </row>
    <row r="1327" spans="6:8" x14ac:dyDescent="0.25">
      <c r="F1327" s="82"/>
      <c r="G1327" s="85"/>
      <c r="H1327" s="86"/>
    </row>
    <row r="1328" spans="6:8" x14ac:dyDescent="0.25">
      <c r="F1328" s="82"/>
      <c r="G1328" s="85"/>
      <c r="H1328" s="86"/>
    </row>
    <row r="1329" spans="6:8" x14ac:dyDescent="0.25">
      <c r="F1329" s="82"/>
      <c r="G1329" s="85"/>
      <c r="H1329" s="86"/>
    </row>
    <row r="1330" spans="6:8" x14ac:dyDescent="0.25">
      <c r="F1330" s="82"/>
      <c r="G1330" s="85"/>
      <c r="H1330" s="86"/>
    </row>
    <row r="1331" spans="6:8" x14ac:dyDescent="0.25">
      <c r="F1331" s="82"/>
      <c r="G1331" s="85"/>
      <c r="H1331" s="86"/>
    </row>
    <row r="1332" spans="6:8" x14ac:dyDescent="0.25">
      <c r="F1332" s="82"/>
      <c r="G1332" s="85"/>
      <c r="H1332" s="86"/>
    </row>
    <row r="1333" spans="6:8" x14ac:dyDescent="0.25">
      <c r="F1333" s="82"/>
      <c r="G1333" s="85"/>
      <c r="H1333" s="86"/>
    </row>
    <row r="1334" spans="6:8" x14ac:dyDescent="0.25">
      <c r="F1334" s="82"/>
      <c r="G1334" s="85"/>
      <c r="H1334" s="86"/>
    </row>
    <row r="1335" spans="6:8" x14ac:dyDescent="0.25">
      <c r="F1335" s="82"/>
      <c r="G1335" s="85"/>
      <c r="H1335" s="86"/>
    </row>
    <row r="1336" spans="6:8" x14ac:dyDescent="0.25">
      <c r="F1336" s="82"/>
      <c r="G1336" s="85"/>
      <c r="H1336" s="86"/>
    </row>
    <row r="1337" spans="6:8" x14ac:dyDescent="0.25">
      <c r="F1337" s="82"/>
      <c r="G1337" s="85"/>
      <c r="H1337" s="86"/>
    </row>
    <row r="1338" spans="6:8" x14ac:dyDescent="0.25">
      <c r="F1338" s="82"/>
      <c r="G1338" s="85"/>
      <c r="H1338" s="86"/>
    </row>
    <row r="1339" spans="6:8" x14ac:dyDescent="0.25">
      <c r="F1339" s="82"/>
      <c r="G1339" s="85"/>
      <c r="H1339" s="86"/>
    </row>
    <row r="1340" spans="6:8" x14ac:dyDescent="0.25">
      <c r="F1340" s="82"/>
      <c r="G1340" s="85"/>
      <c r="H1340" s="86"/>
    </row>
    <row r="1341" spans="6:8" x14ac:dyDescent="0.25">
      <c r="F1341" s="82"/>
      <c r="G1341" s="85"/>
      <c r="H1341" s="86"/>
    </row>
    <row r="1342" spans="6:8" x14ac:dyDescent="0.25">
      <c r="F1342" s="82"/>
      <c r="G1342" s="85"/>
      <c r="H1342" s="86"/>
    </row>
    <row r="1343" spans="6:8" x14ac:dyDescent="0.25">
      <c r="F1343" s="82"/>
      <c r="G1343" s="85"/>
      <c r="H1343" s="86"/>
    </row>
    <row r="1344" spans="6:8" x14ac:dyDescent="0.25">
      <c r="F1344" s="82"/>
      <c r="G1344" s="85"/>
      <c r="H1344" s="86"/>
    </row>
    <row r="1345" spans="6:8" x14ac:dyDescent="0.25">
      <c r="F1345" s="82"/>
      <c r="G1345" s="85"/>
      <c r="H1345" s="86"/>
    </row>
    <row r="1346" spans="6:8" x14ac:dyDescent="0.25">
      <c r="F1346" s="82"/>
      <c r="G1346" s="85"/>
      <c r="H1346" s="86"/>
    </row>
    <row r="1347" spans="6:8" x14ac:dyDescent="0.25">
      <c r="F1347" s="82"/>
      <c r="G1347" s="85"/>
      <c r="H1347" s="86"/>
    </row>
    <row r="1348" spans="6:8" x14ac:dyDescent="0.25">
      <c r="F1348" s="82"/>
      <c r="G1348" s="85"/>
      <c r="H1348" s="86"/>
    </row>
    <row r="1349" spans="6:8" x14ac:dyDescent="0.25">
      <c r="F1349" s="82"/>
      <c r="G1349" s="85"/>
      <c r="H1349" s="86"/>
    </row>
    <row r="1350" spans="6:8" x14ac:dyDescent="0.25">
      <c r="F1350" s="82"/>
      <c r="G1350" s="85"/>
      <c r="H1350" s="86"/>
    </row>
    <row r="1351" spans="6:8" x14ac:dyDescent="0.25">
      <c r="F1351" s="82"/>
      <c r="G1351" s="85"/>
      <c r="H1351" s="86"/>
    </row>
    <row r="1352" spans="6:8" x14ac:dyDescent="0.25">
      <c r="F1352" s="82"/>
      <c r="G1352" s="85"/>
      <c r="H1352" s="86"/>
    </row>
    <row r="1353" spans="6:8" x14ac:dyDescent="0.25">
      <c r="F1353" s="82"/>
      <c r="G1353" s="85"/>
      <c r="H1353" s="86"/>
    </row>
    <row r="1354" spans="6:8" x14ac:dyDescent="0.25">
      <c r="F1354" s="82"/>
      <c r="G1354" s="85"/>
      <c r="H1354" s="86"/>
    </row>
    <row r="1355" spans="6:8" x14ac:dyDescent="0.25">
      <c r="F1355" s="82"/>
      <c r="G1355" s="85"/>
      <c r="H1355" s="86"/>
    </row>
    <row r="1356" spans="6:8" x14ac:dyDescent="0.25">
      <c r="F1356" s="82"/>
      <c r="G1356" s="85"/>
      <c r="H1356" s="86"/>
    </row>
    <row r="1357" spans="6:8" x14ac:dyDescent="0.25">
      <c r="F1357" s="82"/>
      <c r="G1357" s="85"/>
      <c r="H1357" s="86"/>
    </row>
    <row r="1358" spans="6:8" x14ac:dyDescent="0.25">
      <c r="F1358" s="82"/>
      <c r="G1358" s="85"/>
      <c r="H1358" s="86"/>
    </row>
    <row r="1359" spans="6:8" x14ac:dyDescent="0.25">
      <c r="F1359" s="82"/>
      <c r="G1359" s="85"/>
      <c r="H1359" s="86"/>
    </row>
    <row r="1360" spans="6:8" x14ac:dyDescent="0.25">
      <c r="F1360" s="82"/>
      <c r="G1360" s="85"/>
      <c r="H1360" s="86"/>
    </row>
    <row r="1361" spans="6:8" x14ac:dyDescent="0.25">
      <c r="F1361" s="82"/>
      <c r="G1361" s="85"/>
      <c r="H1361" s="86"/>
    </row>
    <row r="1362" spans="6:8" x14ac:dyDescent="0.25">
      <c r="F1362" s="82"/>
      <c r="G1362" s="85"/>
      <c r="H1362" s="86"/>
    </row>
    <row r="1363" spans="6:8" x14ac:dyDescent="0.25">
      <c r="F1363" s="82"/>
      <c r="G1363" s="85"/>
      <c r="H1363" s="86"/>
    </row>
    <row r="1364" spans="6:8" x14ac:dyDescent="0.25">
      <c r="F1364" s="82"/>
      <c r="G1364" s="85"/>
      <c r="H1364" s="86"/>
    </row>
    <row r="1365" spans="6:8" x14ac:dyDescent="0.25">
      <c r="F1365" s="82"/>
      <c r="G1365" s="85"/>
      <c r="H1365" s="86"/>
    </row>
    <row r="1366" spans="6:8" x14ac:dyDescent="0.25">
      <c r="F1366" s="82"/>
      <c r="G1366" s="85"/>
      <c r="H1366" s="86"/>
    </row>
    <row r="1367" spans="6:8" x14ac:dyDescent="0.25">
      <c r="F1367" s="82"/>
      <c r="G1367" s="85"/>
      <c r="H1367" s="86"/>
    </row>
    <row r="1368" spans="6:8" x14ac:dyDescent="0.25">
      <c r="F1368" s="82"/>
      <c r="G1368" s="85"/>
      <c r="H1368" s="86"/>
    </row>
    <row r="1369" spans="6:8" x14ac:dyDescent="0.25">
      <c r="F1369" s="82"/>
      <c r="G1369" s="85"/>
      <c r="H1369" s="86"/>
    </row>
    <row r="1370" spans="6:8" x14ac:dyDescent="0.25">
      <c r="F1370" s="82"/>
      <c r="G1370" s="85"/>
      <c r="H1370" s="86"/>
    </row>
    <row r="1371" spans="6:8" x14ac:dyDescent="0.25">
      <c r="F1371" s="82"/>
      <c r="G1371" s="85"/>
      <c r="H1371" s="86"/>
    </row>
    <row r="1372" spans="6:8" x14ac:dyDescent="0.25">
      <c r="F1372" s="82"/>
      <c r="G1372" s="85"/>
      <c r="H1372" s="86"/>
    </row>
    <row r="1373" spans="6:8" x14ac:dyDescent="0.25">
      <c r="F1373" s="82"/>
      <c r="G1373" s="85"/>
      <c r="H1373" s="86"/>
    </row>
    <row r="1374" spans="6:8" x14ac:dyDescent="0.25">
      <c r="F1374" s="82"/>
      <c r="G1374" s="85"/>
      <c r="H1374" s="86"/>
    </row>
    <row r="1375" spans="6:8" x14ac:dyDescent="0.25">
      <c r="F1375" s="82"/>
      <c r="G1375" s="85"/>
      <c r="H1375" s="86"/>
    </row>
    <row r="1376" spans="6:8" x14ac:dyDescent="0.25">
      <c r="F1376" s="82"/>
      <c r="G1376" s="85"/>
      <c r="H1376" s="86"/>
    </row>
    <row r="1377" spans="6:8" x14ac:dyDescent="0.25">
      <c r="F1377" s="82"/>
      <c r="G1377" s="85"/>
      <c r="H1377" s="86"/>
    </row>
    <row r="1378" spans="6:8" x14ac:dyDescent="0.25">
      <c r="F1378" s="82"/>
      <c r="G1378" s="85"/>
      <c r="H1378" s="86"/>
    </row>
    <row r="1379" spans="6:8" x14ac:dyDescent="0.25">
      <c r="F1379" s="82"/>
      <c r="G1379" s="85"/>
      <c r="H1379" s="86"/>
    </row>
    <row r="1380" spans="6:8" x14ac:dyDescent="0.25">
      <c r="F1380" s="82"/>
      <c r="G1380" s="85"/>
      <c r="H1380" s="86"/>
    </row>
    <row r="1381" spans="6:8" x14ac:dyDescent="0.25">
      <c r="F1381" s="82"/>
      <c r="G1381" s="85"/>
      <c r="H1381" s="86"/>
    </row>
    <row r="1382" spans="6:8" x14ac:dyDescent="0.25">
      <c r="F1382" s="82"/>
      <c r="G1382" s="85"/>
      <c r="H1382" s="86"/>
    </row>
    <row r="1383" spans="6:8" x14ac:dyDescent="0.25">
      <c r="F1383" s="82"/>
      <c r="G1383" s="85"/>
      <c r="H1383" s="86"/>
    </row>
    <row r="1384" spans="6:8" x14ac:dyDescent="0.25">
      <c r="F1384" s="82"/>
      <c r="G1384" s="85"/>
      <c r="H1384" s="86"/>
    </row>
    <row r="1385" spans="6:8" x14ac:dyDescent="0.25">
      <c r="F1385" s="82"/>
      <c r="G1385" s="85"/>
      <c r="H1385" s="86"/>
    </row>
    <row r="1386" spans="6:8" x14ac:dyDescent="0.25">
      <c r="F1386" s="82"/>
      <c r="G1386" s="85"/>
      <c r="H1386" s="86"/>
    </row>
    <row r="1387" spans="6:8" x14ac:dyDescent="0.25">
      <c r="F1387" s="82"/>
      <c r="G1387" s="85"/>
      <c r="H1387" s="86"/>
    </row>
    <row r="1388" spans="6:8" x14ac:dyDescent="0.25">
      <c r="F1388" s="82"/>
      <c r="G1388" s="85"/>
      <c r="H1388" s="86"/>
    </row>
    <row r="1389" spans="6:8" x14ac:dyDescent="0.25">
      <c r="F1389" s="82"/>
      <c r="G1389" s="85"/>
      <c r="H1389" s="86"/>
    </row>
    <row r="1390" spans="6:8" x14ac:dyDescent="0.25">
      <c r="F1390" s="82"/>
      <c r="G1390" s="85"/>
      <c r="H1390" s="86"/>
    </row>
    <row r="1391" spans="6:8" x14ac:dyDescent="0.25">
      <c r="F1391" s="82"/>
      <c r="G1391" s="85"/>
      <c r="H1391" s="86"/>
    </row>
    <row r="1392" spans="6:8" x14ac:dyDescent="0.25">
      <c r="F1392" s="82"/>
      <c r="G1392" s="85"/>
      <c r="H1392" s="86"/>
    </row>
    <row r="1393" spans="6:8" x14ac:dyDescent="0.25">
      <c r="F1393" s="82"/>
      <c r="G1393" s="85"/>
      <c r="H1393" s="86"/>
    </row>
    <row r="1394" spans="6:8" x14ac:dyDescent="0.25">
      <c r="F1394" s="82"/>
      <c r="G1394" s="85"/>
      <c r="H1394" s="86"/>
    </row>
    <row r="1395" spans="6:8" x14ac:dyDescent="0.25">
      <c r="F1395" s="82"/>
      <c r="G1395" s="85"/>
      <c r="H1395" s="86"/>
    </row>
    <row r="1396" spans="6:8" x14ac:dyDescent="0.25">
      <c r="F1396" s="82"/>
      <c r="G1396" s="85"/>
      <c r="H1396" s="86"/>
    </row>
    <row r="1397" spans="6:8" x14ac:dyDescent="0.25">
      <c r="F1397" s="82"/>
      <c r="G1397" s="85"/>
      <c r="H1397" s="86"/>
    </row>
    <row r="1398" spans="6:8" x14ac:dyDescent="0.25">
      <c r="F1398" s="82"/>
      <c r="G1398" s="85"/>
      <c r="H1398" s="86"/>
    </row>
    <row r="1399" spans="6:8" x14ac:dyDescent="0.25">
      <c r="F1399" s="82"/>
      <c r="G1399" s="85"/>
      <c r="H1399" s="86"/>
    </row>
    <row r="1400" spans="6:8" x14ac:dyDescent="0.25">
      <c r="F1400" s="82"/>
      <c r="G1400" s="85"/>
      <c r="H1400" s="86"/>
    </row>
    <row r="1401" spans="6:8" x14ac:dyDescent="0.25">
      <c r="F1401" s="82"/>
      <c r="G1401" s="85"/>
      <c r="H1401" s="86"/>
    </row>
    <row r="1402" spans="6:8" x14ac:dyDescent="0.25">
      <c r="F1402" s="82"/>
      <c r="G1402" s="85"/>
      <c r="H1402" s="86"/>
    </row>
    <row r="1403" spans="6:8" x14ac:dyDescent="0.25">
      <c r="F1403" s="82"/>
      <c r="G1403" s="85"/>
      <c r="H1403" s="86"/>
    </row>
    <row r="1404" spans="6:8" x14ac:dyDescent="0.25">
      <c r="F1404" s="82"/>
      <c r="G1404" s="85"/>
      <c r="H1404" s="86"/>
    </row>
    <row r="1405" spans="6:8" x14ac:dyDescent="0.25">
      <c r="F1405" s="82"/>
      <c r="G1405" s="85"/>
      <c r="H1405" s="86"/>
    </row>
    <row r="1406" spans="6:8" x14ac:dyDescent="0.25">
      <c r="F1406" s="82"/>
      <c r="G1406" s="85"/>
      <c r="H1406" s="86"/>
    </row>
    <row r="1407" spans="6:8" x14ac:dyDescent="0.25">
      <c r="F1407" s="82"/>
      <c r="G1407" s="85"/>
      <c r="H1407" s="86"/>
    </row>
    <row r="1408" spans="6:8" x14ac:dyDescent="0.25">
      <c r="F1408" s="82"/>
      <c r="G1408" s="85"/>
      <c r="H1408" s="86"/>
    </row>
    <row r="1409" spans="6:8" x14ac:dyDescent="0.25">
      <c r="F1409" s="82"/>
      <c r="G1409" s="85"/>
      <c r="H1409" s="86"/>
    </row>
    <row r="1410" spans="6:8" x14ac:dyDescent="0.25">
      <c r="F1410" s="82"/>
      <c r="G1410" s="85"/>
      <c r="H1410" s="86"/>
    </row>
    <row r="1411" spans="6:8" x14ac:dyDescent="0.25">
      <c r="F1411" s="82"/>
      <c r="G1411" s="85"/>
      <c r="H1411" s="86"/>
    </row>
    <row r="1412" spans="6:8" x14ac:dyDescent="0.25">
      <c r="F1412" s="82"/>
      <c r="G1412" s="85"/>
      <c r="H1412" s="86"/>
    </row>
    <row r="1413" spans="6:8" x14ac:dyDescent="0.25">
      <c r="F1413" s="82"/>
      <c r="G1413" s="85"/>
      <c r="H1413" s="86"/>
    </row>
    <row r="1414" spans="6:8" x14ac:dyDescent="0.25">
      <c r="F1414" s="82"/>
      <c r="G1414" s="85"/>
      <c r="H1414" s="86"/>
    </row>
    <row r="1415" spans="6:8" x14ac:dyDescent="0.25">
      <c r="F1415" s="82"/>
      <c r="G1415" s="85"/>
      <c r="H1415" s="86"/>
    </row>
    <row r="1416" spans="6:8" x14ac:dyDescent="0.25">
      <c r="F1416" s="82"/>
      <c r="G1416" s="85"/>
      <c r="H1416" s="86"/>
    </row>
    <row r="1417" spans="6:8" x14ac:dyDescent="0.25">
      <c r="F1417" s="82"/>
      <c r="G1417" s="85"/>
      <c r="H1417" s="86"/>
    </row>
    <row r="1418" spans="6:8" x14ac:dyDescent="0.25">
      <c r="F1418" s="82"/>
      <c r="G1418" s="85"/>
      <c r="H1418" s="86"/>
    </row>
    <row r="1419" spans="6:8" x14ac:dyDescent="0.25">
      <c r="F1419" s="82"/>
      <c r="G1419" s="85"/>
      <c r="H1419" s="86"/>
    </row>
    <row r="1420" spans="6:8" x14ac:dyDescent="0.25">
      <c r="F1420" s="82"/>
      <c r="G1420" s="85"/>
      <c r="H1420" s="86"/>
    </row>
    <row r="1421" spans="6:8" x14ac:dyDescent="0.25">
      <c r="F1421" s="82"/>
      <c r="G1421" s="85"/>
      <c r="H1421" s="86"/>
    </row>
    <row r="1422" spans="6:8" x14ac:dyDescent="0.25">
      <c r="F1422" s="82"/>
      <c r="G1422" s="85"/>
      <c r="H1422" s="86"/>
    </row>
    <row r="1423" spans="6:8" x14ac:dyDescent="0.25">
      <c r="F1423" s="82"/>
      <c r="G1423" s="85"/>
      <c r="H1423" s="86"/>
    </row>
    <row r="1424" spans="6:8" x14ac:dyDescent="0.25">
      <c r="F1424" s="82"/>
      <c r="G1424" s="85"/>
      <c r="H1424" s="86"/>
    </row>
    <row r="1425" spans="6:8" x14ac:dyDescent="0.25">
      <c r="F1425" s="82"/>
      <c r="G1425" s="85"/>
      <c r="H1425" s="86"/>
    </row>
    <row r="1426" spans="6:8" x14ac:dyDescent="0.25">
      <c r="F1426" s="82"/>
      <c r="G1426" s="85"/>
      <c r="H1426" s="86"/>
    </row>
    <row r="1427" spans="6:8" x14ac:dyDescent="0.25">
      <c r="F1427" s="82"/>
      <c r="G1427" s="85"/>
      <c r="H1427" s="86"/>
    </row>
    <row r="1428" spans="6:8" x14ac:dyDescent="0.25">
      <c r="F1428" s="82"/>
      <c r="G1428" s="85"/>
      <c r="H1428" s="86"/>
    </row>
    <row r="1429" spans="6:8" x14ac:dyDescent="0.25">
      <c r="F1429" s="82"/>
      <c r="G1429" s="85"/>
      <c r="H1429" s="86"/>
    </row>
    <row r="1430" spans="6:8" x14ac:dyDescent="0.25">
      <c r="F1430" s="82"/>
      <c r="G1430" s="85"/>
      <c r="H1430" s="86"/>
    </row>
    <row r="1431" spans="6:8" x14ac:dyDescent="0.25">
      <c r="F1431" s="82"/>
      <c r="G1431" s="85"/>
      <c r="H1431" s="86"/>
    </row>
    <row r="1432" spans="6:8" x14ac:dyDescent="0.25">
      <c r="F1432" s="82"/>
      <c r="G1432" s="85"/>
      <c r="H1432" s="86"/>
    </row>
    <row r="1433" spans="6:8" x14ac:dyDescent="0.25">
      <c r="F1433" s="82"/>
      <c r="G1433" s="85"/>
      <c r="H1433" s="86"/>
    </row>
    <row r="1434" spans="6:8" x14ac:dyDescent="0.25">
      <c r="F1434" s="82"/>
      <c r="G1434" s="85"/>
      <c r="H1434" s="86"/>
    </row>
    <row r="1435" spans="6:8" x14ac:dyDescent="0.25">
      <c r="F1435" s="82"/>
      <c r="G1435" s="85"/>
      <c r="H1435" s="86"/>
    </row>
    <row r="1436" spans="6:8" x14ac:dyDescent="0.25">
      <c r="F1436" s="82"/>
      <c r="G1436" s="85"/>
      <c r="H1436" s="86"/>
    </row>
    <row r="1437" spans="6:8" x14ac:dyDescent="0.25">
      <c r="F1437" s="82"/>
      <c r="G1437" s="85"/>
      <c r="H1437" s="86"/>
    </row>
    <row r="1438" spans="6:8" x14ac:dyDescent="0.25">
      <c r="F1438" s="82"/>
      <c r="G1438" s="85"/>
      <c r="H1438" s="86"/>
    </row>
    <row r="1439" spans="6:8" x14ac:dyDescent="0.25">
      <c r="F1439" s="82"/>
      <c r="G1439" s="85"/>
      <c r="H1439" s="86"/>
    </row>
    <row r="1440" spans="6:8" x14ac:dyDescent="0.25">
      <c r="F1440" s="82"/>
      <c r="G1440" s="85"/>
      <c r="H1440" s="86"/>
    </row>
    <row r="1441" spans="6:8" x14ac:dyDescent="0.25">
      <c r="F1441" s="82"/>
      <c r="G1441" s="85"/>
      <c r="H1441" s="86"/>
    </row>
    <row r="1442" spans="6:8" x14ac:dyDescent="0.25">
      <c r="F1442" s="82"/>
      <c r="G1442" s="85"/>
      <c r="H1442" s="86"/>
    </row>
    <row r="1443" spans="6:8" x14ac:dyDescent="0.25">
      <c r="F1443" s="82"/>
      <c r="G1443" s="85"/>
      <c r="H1443" s="86"/>
    </row>
    <row r="1444" spans="6:8" x14ac:dyDescent="0.25">
      <c r="F1444" s="82"/>
      <c r="G1444" s="85"/>
      <c r="H1444" s="86"/>
    </row>
    <row r="1445" spans="6:8" x14ac:dyDescent="0.25">
      <c r="F1445" s="82"/>
      <c r="G1445" s="85"/>
      <c r="H1445" s="86"/>
    </row>
    <row r="1446" spans="6:8" x14ac:dyDescent="0.25">
      <c r="F1446" s="82"/>
      <c r="G1446" s="85"/>
      <c r="H1446" s="86"/>
    </row>
    <row r="1447" spans="6:8" x14ac:dyDescent="0.25">
      <c r="F1447" s="82"/>
      <c r="G1447" s="85"/>
      <c r="H1447" s="86"/>
    </row>
    <row r="1448" spans="6:8" x14ac:dyDescent="0.25">
      <c r="F1448" s="82"/>
      <c r="G1448" s="85"/>
      <c r="H1448" s="86"/>
    </row>
    <row r="1449" spans="6:8" x14ac:dyDescent="0.25">
      <c r="F1449" s="82"/>
      <c r="G1449" s="85"/>
      <c r="H1449" s="86"/>
    </row>
    <row r="1450" spans="6:8" x14ac:dyDescent="0.25">
      <c r="F1450" s="82"/>
      <c r="G1450" s="85"/>
      <c r="H1450" s="86"/>
    </row>
    <row r="1451" spans="6:8" x14ac:dyDescent="0.25">
      <c r="F1451" s="82"/>
      <c r="G1451" s="85"/>
      <c r="H1451" s="86"/>
    </row>
    <row r="1452" spans="6:8" x14ac:dyDescent="0.25">
      <c r="F1452" s="82"/>
      <c r="G1452" s="85"/>
      <c r="H1452" s="86"/>
    </row>
    <row r="1453" spans="6:8" x14ac:dyDescent="0.25">
      <c r="F1453" s="82"/>
      <c r="G1453" s="85"/>
      <c r="H1453" s="86"/>
    </row>
    <row r="1454" spans="6:8" x14ac:dyDescent="0.25">
      <c r="F1454" s="82"/>
      <c r="G1454" s="85"/>
      <c r="H1454" s="86"/>
    </row>
    <row r="1455" spans="6:8" x14ac:dyDescent="0.25">
      <c r="F1455" s="82"/>
      <c r="G1455" s="85"/>
      <c r="H1455" s="86"/>
    </row>
    <row r="1456" spans="6:8" x14ac:dyDescent="0.25">
      <c r="F1456" s="82"/>
      <c r="G1456" s="85"/>
      <c r="H1456" s="86"/>
    </row>
    <row r="1457" spans="6:8" x14ac:dyDescent="0.25">
      <c r="F1457" s="82"/>
      <c r="G1457" s="85"/>
      <c r="H1457" s="86"/>
    </row>
    <row r="1458" spans="6:8" x14ac:dyDescent="0.25">
      <c r="F1458" s="82"/>
      <c r="G1458" s="85"/>
      <c r="H1458" s="86"/>
    </row>
    <row r="1459" spans="6:8" x14ac:dyDescent="0.25">
      <c r="F1459" s="82"/>
      <c r="G1459" s="85"/>
      <c r="H1459" s="86"/>
    </row>
    <row r="1460" spans="6:8" x14ac:dyDescent="0.25">
      <c r="F1460" s="82"/>
      <c r="G1460" s="85"/>
      <c r="H1460" s="86"/>
    </row>
    <row r="1461" spans="6:8" x14ac:dyDescent="0.25">
      <c r="F1461" s="82"/>
      <c r="G1461" s="85"/>
      <c r="H1461" s="86"/>
    </row>
    <row r="1462" spans="6:8" x14ac:dyDescent="0.25">
      <c r="F1462" s="82"/>
      <c r="G1462" s="85"/>
      <c r="H1462" s="86"/>
    </row>
    <row r="1463" spans="6:8" x14ac:dyDescent="0.25">
      <c r="F1463" s="82"/>
      <c r="G1463" s="85"/>
      <c r="H1463" s="86"/>
    </row>
    <row r="1464" spans="6:8" x14ac:dyDescent="0.25">
      <c r="F1464" s="82"/>
      <c r="G1464" s="85"/>
      <c r="H1464" s="86"/>
    </row>
    <row r="1465" spans="6:8" x14ac:dyDescent="0.25">
      <c r="F1465" s="82"/>
      <c r="G1465" s="85"/>
      <c r="H1465" s="86"/>
    </row>
    <row r="1466" spans="6:8" x14ac:dyDescent="0.25">
      <c r="F1466" s="82"/>
      <c r="G1466" s="85"/>
      <c r="H1466" s="86"/>
    </row>
    <row r="1467" spans="6:8" x14ac:dyDescent="0.25">
      <c r="F1467" s="82"/>
      <c r="G1467" s="85"/>
      <c r="H1467" s="86"/>
    </row>
    <row r="1468" spans="6:8" x14ac:dyDescent="0.25">
      <c r="F1468" s="82"/>
      <c r="G1468" s="85"/>
      <c r="H1468" s="86"/>
    </row>
    <row r="1469" spans="6:8" x14ac:dyDescent="0.25">
      <c r="F1469" s="82"/>
      <c r="G1469" s="85"/>
      <c r="H1469" s="86"/>
    </row>
    <row r="1470" spans="6:8" x14ac:dyDescent="0.25">
      <c r="F1470" s="82"/>
      <c r="G1470" s="85"/>
      <c r="H1470" s="86"/>
    </row>
    <row r="1471" spans="6:8" x14ac:dyDescent="0.25">
      <c r="F1471" s="82"/>
      <c r="G1471" s="85"/>
      <c r="H1471" s="86"/>
    </row>
    <row r="1472" spans="6:8" x14ac:dyDescent="0.25">
      <c r="F1472" s="82"/>
      <c r="G1472" s="85"/>
      <c r="H1472" s="86"/>
    </row>
    <row r="1473" spans="6:8" x14ac:dyDescent="0.25">
      <c r="F1473" s="82"/>
      <c r="G1473" s="85"/>
      <c r="H1473" s="86"/>
    </row>
    <row r="1474" spans="6:8" x14ac:dyDescent="0.25">
      <c r="F1474" s="82"/>
      <c r="G1474" s="85"/>
      <c r="H1474" s="86"/>
    </row>
    <row r="1475" spans="6:8" x14ac:dyDescent="0.25">
      <c r="F1475" s="82"/>
      <c r="G1475" s="85"/>
      <c r="H1475" s="86"/>
    </row>
    <row r="1476" spans="6:8" x14ac:dyDescent="0.25">
      <c r="F1476" s="82"/>
      <c r="G1476" s="85"/>
      <c r="H1476" s="86"/>
    </row>
    <row r="1477" spans="6:8" x14ac:dyDescent="0.25">
      <c r="F1477" s="82"/>
      <c r="G1477" s="85"/>
      <c r="H1477" s="86"/>
    </row>
    <row r="1478" spans="6:8" x14ac:dyDescent="0.25">
      <c r="F1478" s="82"/>
      <c r="G1478" s="85"/>
      <c r="H1478" s="86"/>
    </row>
    <row r="1479" spans="6:8" x14ac:dyDescent="0.25">
      <c r="F1479" s="82"/>
      <c r="G1479" s="85"/>
      <c r="H1479" s="86"/>
    </row>
    <row r="1480" spans="6:8" x14ac:dyDescent="0.25">
      <c r="F1480" s="82"/>
      <c r="G1480" s="85"/>
      <c r="H1480" s="86"/>
    </row>
    <row r="1481" spans="6:8" x14ac:dyDescent="0.25">
      <c r="F1481" s="82"/>
      <c r="G1481" s="85"/>
      <c r="H1481" s="86"/>
    </row>
    <row r="1482" spans="6:8" x14ac:dyDescent="0.25">
      <c r="F1482" s="82"/>
      <c r="G1482" s="85"/>
      <c r="H1482" s="86"/>
    </row>
    <row r="1483" spans="6:8" x14ac:dyDescent="0.25">
      <c r="F1483" s="82"/>
      <c r="G1483" s="85"/>
      <c r="H1483" s="86"/>
    </row>
    <row r="1484" spans="6:8" x14ac:dyDescent="0.25">
      <c r="F1484" s="82"/>
      <c r="G1484" s="85"/>
      <c r="H1484" s="86"/>
    </row>
    <row r="1485" spans="6:8" x14ac:dyDescent="0.25">
      <c r="F1485" s="82"/>
      <c r="G1485" s="85"/>
      <c r="H1485" s="86"/>
    </row>
    <row r="1486" spans="6:8" x14ac:dyDescent="0.25">
      <c r="F1486" s="82"/>
      <c r="G1486" s="85"/>
      <c r="H1486" s="86"/>
    </row>
    <row r="1487" spans="6:8" x14ac:dyDescent="0.25">
      <c r="F1487" s="82"/>
      <c r="G1487" s="85"/>
      <c r="H1487" s="86"/>
    </row>
    <row r="1488" spans="6:8" x14ac:dyDescent="0.25">
      <c r="F1488" s="82"/>
      <c r="G1488" s="85"/>
      <c r="H1488" s="86"/>
    </row>
    <row r="1489" spans="6:8" x14ac:dyDescent="0.25">
      <c r="F1489" s="82"/>
      <c r="G1489" s="85"/>
      <c r="H1489" s="86"/>
    </row>
    <row r="1490" spans="6:8" x14ac:dyDescent="0.25">
      <c r="F1490" s="82"/>
      <c r="G1490" s="85"/>
      <c r="H1490" s="86"/>
    </row>
    <row r="1491" spans="6:8" x14ac:dyDescent="0.25">
      <c r="F1491" s="82"/>
      <c r="G1491" s="85"/>
      <c r="H1491" s="86"/>
    </row>
    <row r="1492" spans="6:8" x14ac:dyDescent="0.25">
      <c r="F1492" s="82"/>
      <c r="G1492" s="85"/>
      <c r="H1492" s="86"/>
    </row>
    <row r="1493" spans="6:8" x14ac:dyDescent="0.25">
      <c r="F1493" s="82"/>
      <c r="G1493" s="85"/>
      <c r="H1493" s="86"/>
    </row>
    <row r="1494" spans="6:8" x14ac:dyDescent="0.25">
      <c r="F1494" s="82"/>
      <c r="G1494" s="85"/>
      <c r="H1494" s="86"/>
    </row>
    <row r="1495" spans="6:8" x14ac:dyDescent="0.25">
      <c r="F1495" s="82"/>
      <c r="G1495" s="85"/>
      <c r="H1495" s="86"/>
    </row>
    <row r="1496" spans="6:8" x14ac:dyDescent="0.25">
      <c r="F1496" s="82"/>
      <c r="G1496" s="85"/>
      <c r="H1496" s="86"/>
    </row>
    <row r="1497" spans="6:8" x14ac:dyDescent="0.25">
      <c r="F1497" s="82"/>
      <c r="G1497" s="85"/>
      <c r="H1497" s="86"/>
    </row>
    <row r="1498" spans="6:8" x14ac:dyDescent="0.25">
      <c r="F1498" s="82"/>
      <c r="G1498" s="85"/>
      <c r="H1498" s="86"/>
    </row>
    <row r="1499" spans="6:8" x14ac:dyDescent="0.25">
      <c r="F1499" s="82"/>
      <c r="G1499" s="85"/>
      <c r="H1499" s="86"/>
    </row>
    <row r="1500" spans="6:8" x14ac:dyDescent="0.25">
      <c r="F1500" s="82"/>
      <c r="G1500" s="85"/>
      <c r="H1500" s="86"/>
    </row>
    <row r="1501" spans="6:8" x14ac:dyDescent="0.25">
      <c r="F1501" s="82"/>
      <c r="G1501" s="85"/>
      <c r="H1501" s="86"/>
    </row>
    <row r="1502" spans="6:8" x14ac:dyDescent="0.25">
      <c r="F1502" s="82"/>
      <c r="G1502" s="85"/>
      <c r="H1502" s="86"/>
    </row>
    <row r="1503" spans="6:8" x14ac:dyDescent="0.25">
      <c r="F1503" s="82"/>
      <c r="G1503" s="85"/>
      <c r="H1503" s="86"/>
    </row>
    <row r="1504" spans="6:8" x14ac:dyDescent="0.25">
      <c r="F1504" s="82"/>
      <c r="G1504" s="85"/>
      <c r="H1504" s="86"/>
    </row>
    <row r="1505" spans="6:8" x14ac:dyDescent="0.25">
      <c r="F1505" s="82"/>
      <c r="G1505" s="85"/>
      <c r="H1505" s="86"/>
    </row>
    <row r="1506" spans="6:8" x14ac:dyDescent="0.25">
      <c r="F1506" s="82"/>
      <c r="G1506" s="85"/>
      <c r="H1506" s="86"/>
    </row>
    <row r="1507" spans="6:8" x14ac:dyDescent="0.25">
      <c r="F1507" s="82"/>
      <c r="G1507" s="85"/>
      <c r="H1507" s="86"/>
    </row>
    <row r="1508" spans="6:8" x14ac:dyDescent="0.25">
      <c r="F1508" s="82"/>
      <c r="G1508" s="85"/>
      <c r="H1508" s="86"/>
    </row>
    <row r="1509" spans="6:8" x14ac:dyDescent="0.25">
      <c r="F1509" s="82"/>
      <c r="G1509" s="85"/>
      <c r="H1509" s="86"/>
    </row>
    <row r="1510" spans="6:8" x14ac:dyDescent="0.25">
      <c r="F1510" s="82"/>
      <c r="G1510" s="85"/>
      <c r="H1510" s="86"/>
    </row>
    <row r="1511" spans="6:8" x14ac:dyDescent="0.25">
      <c r="F1511" s="82"/>
      <c r="G1511" s="85"/>
      <c r="H1511" s="86"/>
    </row>
    <row r="1512" spans="6:8" x14ac:dyDescent="0.25">
      <c r="F1512" s="82"/>
      <c r="G1512" s="85"/>
      <c r="H1512" s="86"/>
    </row>
    <row r="1513" spans="6:8" x14ac:dyDescent="0.25">
      <c r="F1513" s="82"/>
      <c r="G1513" s="85"/>
      <c r="H1513" s="86"/>
    </row>
    <row r="1514" spans="6:8" x14ac:dyDescent="0.25">
      <c r="F1514" s="82"/>
      <c r="G1514" s="85"/>
      <c r="H1514" s="86"/>
    </row>
    <row r="1515" spans="6:8" x14ac:dyDescent="0.25">
      <c r="F1515" s="82"/>
      <c r="G1515" s="85"/>
      <c r="H1515" s="86"/>
    </row>
    <row r="1516" spans="6:8" x14ac:dyDescent="0.25">
      <c r="F1516" s="82"/>
      <c r="G1516" s="85"/>
      <c r="H1516" s="86"/>
    </row>
    <row r="1517" spans="6:8" x14ac:dyDescent="0.25">
      <c r="F1517" s="82"/>
      <c r="G1517" s="85"/>
      <c r="H1517" s="86"/>
    </row>
    <row r="1518" spans="6:8" x14ac:dyDescent="0.25">
      <c r="F1518" s="82"/>
      <c r="G1518" s="85"/>
      <c r="H1518" s="86"/>
    </row>
    <row r="1519" spans="6:8" x14ac:dyDescent="0.25">
      <c r="F1519" s="82"/>
      <c r="G1519" s="85"/>
      <c r="H1519" s="86"/>
    </row>
    <row r="1520" spans="6:8" x14ac:dyDescent="0.25">
      <c r="F1520" s="82"/>
      <c r="G1520" s="85"/>
      <c r="H1520" s="86"/>
    </row>
    <row r="1521" spans="6:8" x14ac:dyDescent="0.25">
      <c r="F1521" s="82"/>
      <c r="G1521" s="85"/>
      <c r="H1521" s="86"/>
    </row>
    <row r="1522" spans="6:8" x14ac:dyDescent="0.25">
      <c r="F1522" s="82"/>
      <c r="G1522" s="85"/>
      <c r="H1522" s="86"/>
    </row>
    <row r="1523" spans="6:8" x14ac:dyDescent="0.25">
      <c r="F1523" s="82"/>
      <c r="G1523" s="85"/>
      <c r="H1523" s="86"/>
    </row>
    <row r="1524" spans="6:8" x14ac:dyDescent="0.25">
      <c r="F1524" s="82"/>
      <c r="G1524" s="85"/>
      <c r="H1524" s="86"/>
    </row>
    <row r="1525" spans="6:8" x14ac:dyDescent="0.25">
      <c r="F1525" s="82"/>
      <c r="G1525" s="85"/>
      <c r="H1525" s="86"/>
    </row>
    <row r="1526" spans="6:8" x14ac:dyDescent="0.25">
      <c r="F1526" s="82"/>
      <c r="G1526" s="85"/>
      <c r="H1526" s="86"/>
    </row>
    <row r="1527" spans="6:8" x14ac:dyDescent="0.25">
      <c r="F1527" s="82"/>
      <c r="G1527" s="85"/>
      <c r="H1527" s="86"/>
    </row>
    <row r="1528" spans="6:8" x14ac:dyDescent="0.25">
      <c r="F1528" s="82"/>
      <c r="G1528" s="85"/>
      <c r="H1528" s="86"/>
    </row>
    <row r="1529" spans="6:8" x14ac:dyDescent="0.25">
      <c r="F1529" s="82"/>
      <c r="G1529" s="85"/>
      <c r="H1529" s="86"/>
    </row>
    <row r="1530" spans="6:8" x14ac:dyDescent="0.25">
      <c r="F1530" s="82"/>
      <c r="G1530" s="85"/>
      <c r="H1530" s="86"/>
    </row>
    <row r="1531" spans="6:8" x14ac:dyDescent="0.25">
      <c r="F1531" s="82"/>
      <c r="G1531" s="85"/>
      <c r="H1531" s="86"/>
    </row>
    <row r="1532" spans="6:8" x14ac:dyDescent="0.25">
      <c r="F1532" s="82"/>
      <c r="G1532" s="85"/>
      <c r="H1532" s="86"/>
    </row>
    <row r="1533" spans="6:8" x14ac:dyDescent="0.25">
      <c r="F1533" s="82"/>
      <c r="G1533" s="85"/>
      <c r="H1533" s="86"/>
    </row>
    <row r="1534" spans="6:8" x14ac:dyDescent="0.25">
      <c r="F1534" s="82"/>
      <c r="G1534" s="85"/>
      <c r="H1534" s="86"/>
    </row>
    <row r="1535" spans="6:8" x14ac:dyDescent="0.25">
      <c r="F1535" s="82"/>
      <c r="G1535" s="85"/>
      <c r="H1535" s="86"/>
    </row>
    <row r="1536" spans="6:8" x14ac:dyDescent="0.25">
      <c r="F1536" s="82"/>
      <c r="G1536" s="85"/>
      <c r="H1536" s="86"/>
    </row>
    <row r="1537" spans="6:8" x14ac:dyDescent="0.25">
      <c r="F1537" s="82"/>
      <c r="G1537" s="85"/>
      <c r="H1537" s="86"/>
    </row>
    <row r="1538" spans="6:8" x14ac:dyDescent="0.25">
      <c r="F1538" s="82"/>
      <c r="G1538" s="85"/>
      <c r="H1538" s="86"/>
    </row>
    <row r="1539" spans="6:8" x14ac:dyDescent="0.25">
      <c r="F1539" s="82"/>
      <c r="G1539" s="85"/>
      <c r="H1539" s="86"/>
    </row>
    <row r="1540" spans="6:8" x14ac:dyDescent="0.25">
      <c r="F1540" s="82"/>
      <c r="G1540" s="85"/>
      <c r="H1540" s="86"/>
    </row>
    <row r="1541" spans="6:8" x14ac:dyDescent="0.25">
      <c r="F1541" s="82"/>
      <c r="G1541" s="85"/>
      <c r="H1541" s="86"/>
    </row>
    <row r="1542" spans="6:8" x14ac:dyDescent="0.25">
      <c r="F1542" s="82"/>
      <c r="G1542" s="85"/>
      <c r="H1542" s="86"/>
    </row>
    <row r="1543" spans="6:8" x14ac:dyDescent="0.25">
      <c r="F1543" s="82"/>
      <c r="G1543" s="85"/>
      <c r="H1543" s="86"/>
    </row>
    <row r="1544" spans="6:8" x14ac:dyDescent="0.25">
      <c r="F1544" s="82"/>
      <c r="G1544" s="85"/>
      <c r="H1544" s="86"/>
    </row>
    <row r="1545" spans="6:8" x14ac:dyDescent="0.25">
      <c r="F1545" s="82"/>
      <c r="G1545" s="85"/>
      <c r="H1545" s="86"/>
    </row>
    <row r="1546" spans="6:8" x14ac:dyDescent="0.25">
      <c r="F1546" s="82"/>
      <c r="G1546" s="85"/>
      <c r="H1546" s="86"/>
    </row>
    <row r="1547" spans="6:8" x14ac:dyDescent="0.25">
      <c r="F1547" s="82"/>
      <c r="G1547" s="85"/>
      <c r="H1547" s="86"/>
    </row>
    <row r="1548" spans="6:8" x14ac:dyDescent="0.25">
      <c r="F1548" s="82"/>
      <c r="G1548" s="85"/>
      <c r="H1548" s="86"/>
    </row>
    <row r="1549" spans="6:8" x14ac:dyDescent="0.25">
      <c r="F1549" s="82"/>
      <c r="G1549" s="85"/>
      <c r="H1549" s="86"/>
    </row>
    <row r="1550" spans="6:8" x14ac:dyDescent="0.25">
      <c r="F1550" s="82"/>
      <c r="G1550" s="85"/>
      <c r="H1550" s="86"/>
    </row>
    <row r="1551" spans="6:8" x14ac:dyDescent="0.25">
      <c r="F1551" s="82"/>
      <c r="G1551" s="85"/>
      <c r="H1551" s="86"/>
    </row>
    <row r="1552" spans="6:8" x14ac:dyDescent="0.25">
      <c r="F1552" s="82"/>
      <c r="G1552" s="85"/>
      <c r="H1552" s="86"/>
    </row>
    <row r="1553" spans="6:8" x14ac:dyDescent="0.25">
      <c r="F1553" s="82"/>
      <c r="G1553" s="85"/>
      <c r="H1553" s="86"/>
    </row>
    <row r="1554" spans="6:8" x14ac:dyDescent="0.25">
      <c r="F1554" s="82"/>
      <c r="G1554" s="85"/>
      <c r="H1554" s="86"/>
    </row>
    <row r="1555" spans="6:8" x14ac:dyDescent="0.25">
      <c r="F1555" s="82"/>
      <c r="G1555" s="85"/>
      <c r="H1555" s="86"/>
    </row>
    <row r="1556" spans="6:8" x14ac:dyDescent="0.25">
      <c r="F1556" s="82"/>
      <c r="G1556" s="85"/>
      <c r="H1556" s="86"/>
    </row>
    <row r="1557" spans="6:8" x14ac:dyDescent="0.25">
      <c r="F1557" s="82"/>
      <c r="G1557" s="85"/>
      <c r="H1557" s="86"/>
    </row>
    <row r="1558" spans="6:8" x14ac:dyDescent="0.25">
      <c r="F1558" s="82"/>
      <c r="G1558" s="85"/>
      <c r="H1558" s="86"/>
    </row>
    <row r="1559" spans="6:8" x14ac:dyDescent="0.25">
      <c r="F1559" s="82"/>
      <c r="G1559" s="85"/>
      <c r="H1559" s="86"/>
    </row>
    <row r="1560" spans="6:8" x14ac:dyDescent="0.25">
      <c r="F1560" s="82"/>
      <c r="G1560" s="85"/>
      <c r="H1560" s="86"/>
    </row>
    <row r="1561" spans="6:8" x14ac:dyDescent="0.25">
      <c r="F1561" s="82"/>
      <c r="G1561" s="85"/>
      <c r="H1561" s="86"/>
    </row>
    <row r="1562" spans="6:8" x14ac:dyDescent="0.25">
      <c r="F1562" s="82"/>
      <c r="G1562" s="85"/>
      <c r="H1562" s="86"/>
    </row>
    <row r="1563" spans="6:8" x14ac:dyDescent="0.25">
      <c r="F1563" s="82"/>
      <c r="G1563" s="85"/>
      <c r="H1563" s="86"/>
    </row>
    <row r="1564" spans="6:8" x14ac:dyDescent="0.25">
      <c r="F1564" s="82"/>
      <c r="G1564" s="85"/>
      <c r="H1564" s="86"/>
    </row>
    <row r="1565" spans="6:8" x14ac:dyDescent="0.25">
      <c r="F1565" s="82"/>
      <c r="G1565" s="85"/>
      <c r="H1565" s="86"/>
    </row>
    <row r="1566" spans="6:8" x14ac:dyDescent="0.25">
      <c r="F1566" s="82"/>
      <c r="G1566" s="85"/>
      <c r="H1566" s="86"/>
    </row>
    <row r="1567" spans="6:8" x14ac:dyDescent="0.25">
      <c r="F1567" s="82"/>
      <c r="G1567" s="85"/>
      <c r="H1567" s="86"/>
    </row>
    <row r="1568" spans="6:8" x14ac:dyDescent="0.25">
      <c r="F1568" s="82"/>
      <c r="G1568" s="85"/>
      <c r="H1568" s="86"/>
    </row>
    <row r="1569" spans="6:8" x14ac:dyDescent="0.25">
      <c r="F1569" s="82"/>
      <c r="G1569" s="85"/>
      <c r="H1569" s="86"/>
    </row>
    <row r="1570" spans="6:8" x14ac:dyDescent="0.25">
      <c r="F1570" s="82"/>
      <c r="G1570" s="85"/>
      <c r="H1570" s="86"/>
    </row>
    <row r="1571" spans="6:8" x14ac:dyDescent="0.25">
      <c r="F1571" s="82"/>
      <c r="G1571" s="85"/>
      <c r="H1571" s="86"/>
    </row>
    <row r="1572" spans="6:8" x14ac:dyDescent="0.25">
      <c r="F1572" s="82"/>
      <c r="G1572" s="85"/>
      <c r="H1572" s="86"/>
    </row>
    <row r="1573" spans="6:8" x14ac:dyDescent="0.25">
      <c r="F1573" s="82"/>
      <c r="G1573" s="85"/>
      <c r="H1573" s="86"/>
    </row>
    <row r="1574" spans="6:8" x14ac:dyDescent="0.25">
      <c r="F1574" s="82"/>
      <c r="G1574" s="85"/>
      <c r="H1574" s="86"/>
    </row>
    <row r="1575" spans="6:8" x14ac:dyDescent="0.25">
      <c r="F1575" s="82"/>
      <c r="G1575" s="85"/>
      <c r="H1575" s="86"/>
    </row>
    <row r="1576" spans="6:8" x14ac:dyDescent="0.25">
      <c r="F1576" s="82"/>
      <c r="G1576" s="85"/>
      <c r="H1576" s="86"/>
    </row>
    <row r="1577" spans="6:8" x14ac:dyDescent="0.25">
      <c r="F1577" s="82"/>
      <c r="G1577" s="85"/>
      <c r="H1577" s="86"/>
    </row>
    <row r="1578" spans="6:8" x14ac:dyDescent="0.25">
      <c r="F1578" s="82"/>
      <c r="G1578" s="85"/>
      <c r="H1578" s="86"/>
    </row>
    <row r="1579" spans="6:8" x14ac:dyDescent="0.25">
      <c r="F1579" s="82"/>
      <c r="G1579" s="85"/>
      <c r="H1579" s="86"/>
    </row>
    <row r="1580" spans="6:8" x14ac:dyDescent="0.25">
      <c r="F1580" s="82"/>
      <c r="G1580" s="85"/>
      <c r="H1580" s="86"/>
    </row>
    <row r="1581" spans="6:8" x14ac:dyDescent="0.25">
      <c r="F1581" s="82"/>
      <c r="G1581" s="85"/>
      <c r="H1581" s="86"/>
    </row>
    <row r="1582" spans="6:8" x14ac:dyDescent="0.25">
      <c r="F1582" s="82"/>
      <c r="G1582" s="85"/>
      <c r="H1582" s="86"/>
    </row>
    <row r="1583" spans="6:8" x14ac:dyDescent="0.25">
      <c r="F1583" s="82"/>
      <c r="G1583" s="85"/>
      <c r="H1583" s="86"/>
    </row>
    <row r="1584" spans="6:8" x14ac:dyDescent="0.25">
      <c r="F1584" s="82"/>
      <c r="G1584" s="85"/>
      <c r="H1584" s="86"/>
    </row>
    <row r="1585" spans="6:8" x14ac:dyDescent="0.25">
      <c r="F1585" s="82"/>
      <c r="G1585" s="85"/>
      <c r="H1585" s="86"/>
    </row>
    <row r="1586" spans="6:8" x14ac:dyDescent="0.25">
      <c r="F1586" s="82"/>
      <c r="G1586" s="85"/>
      <c r="H1586" s="86"/>
    </row>
    <row r="1587" spans="6:8" x14ac:dyDescent="0.25">
      <c r="F1587" s="82"/>
      <c r="G1587" s="85"/>
      <c r="H1587" s="86"/>
    </row>
    <row r="1588" spans="6:8" x14ac:dyDescent="0.25">
      <c r="F1588" s="82"/>
      <c r="G1588" s="85"/>
      <c r="H1588" s="86"/>
    </row>
    <row r="1589" spans="6:8" x14ac:dyDescent="0.25">
      <c r="F1589" s="82"/>
      <c r="G1589" s="85"/>
      <c r="H1589" s="86"/>
    </row>
    <row r="1590" spans="6:8" x14ac:dyDescent="0.25">
      <c r="F1590" s="82"/>
      <c r="G1590" s="85"/>
      <c r="H1590" s="86"/>
    </row>
    <row r="1591" spans="6:8" x14ac:dyDescent="0.25">
      <c r="F1591" s="82"/>
      <c r="G1591" s="85"/>
      <c r="H1591" s="86"/>
    </row>
    <row r="1592" spans="6:8" x14ac:dyDescent="0.25">
      <c r="F1592" s="82"/>
      <c r="G1592" s="85"/>
      <c r="H1592" s="86"/>
    </row>
    <row r="1593" spans="6:8" x14ac:dyDescent="0.25">
      <c r="F1593" s="82"/>
      <c r="G1593" s="85"/>
      <c r="H1593" s="86"/>
    </row>
    <row r="1594" spans="6:8" x14ac:dyDescent="0.25">
      <c r="F1594" s="82"/>
      <c r="G1594" s="85"/>
      <c r="H1594" s="86"/>
    </row>
    <row r="1595" spans="6:8" x14ac:dyDescent="0.25">
      <c r="F1595" s="82"/>
      <c r="G1595" s="85"/>
      <c r="H1595" s="86"/>
    </row>
    <row r="1596" spans="6:8" x14ac:dyDescent="0.25">
      <c r="F1596" s="82"/>
      <c r="G1596" s="85"/>
      <c r="H1596" s="86"/>
    </row>
    <row r="1597" spans="6:8" x14ac:dyDescent="0.25">
      <c r="F1597" s="82"/>
      <c r="G1597" s="85"/>
      <c r="H1597" s="86"/>
    </row>
    <row r="1598" spans="6:8" x14ac:dyDescent="0.25">
      <c r="F1598" s="82"/>
      <c r="G1598" s="85"/>
      <c r="H1598" s="86"/>
    </row>
    <row r="1599" spans="6:8" x14ac:dyDescent="0.25">
      <c r="F1599" s="82"/>
      <c r="G1599" s="85"/>
      <c r="H1599" s="86"/>
    </row>
    <row r="1600" spans="6:8" x14ac:dyDescent="0.25">
      <c r="F1600" s="82"/>
      <c r="G1600" s="85"/>
      <c r="H1600" s="86"/>
    </row>
    <row r="1601" spans="6:8" x14ac:dyDescent="0.25">
      <c r="F1601" s="82"/>
      <c r="G1601" s="85"/>
      <c r="H1601" s="86"/>
    </row>
    <row r="1602" spans="6:8" x14ac:dyDescent="0.25">
      <c r="F1602" s="82"/>
      <c r="G1602" s="85"/>
      <c r="H1602" s="86"/>
    </row>
    <row r="1603" spans="6:8" x14ac:dyDescent="0.25">
      <c r="F1603" s="82"/>
      <c r="G1603" s="85"/>
      <c r="H1603" s="86"/>
    </row>
    <row r="1604" spans="6:8" x14ac:dyDescent="0.25">
      <c r="F1604" s="82"/>
      <c r="G1604" s="85"/>
      <c r="H1604" s="86"/>
    </row>
    <row r="1605" spans="6:8" x14ac:dyDescent="0.25">
      <c r="F1605" s="82"/>
      <c r="G1605" s="85"/>
      <c r="H1605" s="86"/>
    </row>
    <row r="1606" spans="6:8" x14ac:dyDescent="0.25">
      <c r="F1606" s="82"/>
      <c r="G1606" s="85"/>
      <c r="H1606" s="86"/>
    </row>
    <row r="1607" spans="6:8" x14ac:dyDescent="0.25">
      <c r="F1607" s="82"/>
      <c r="G1607" s="85"/>
      <c r="H1607" s="86"/>
    </row>
    <row r="1608" spans="6:8" x14ac:dyDescent="0.25">
      <c r="F1608" s="82"/>
      <c r="G1608" s="85"/>
      <c r="H1608" s="86"/>
    </row>
    <row r="1609" spans="6:8" x14ac:dyDescent="0.25">
      <c r="F1609" s="82"/>
      <c r="G1609" s="85"/>
      <c r="H1609" s="86"/>
    </row>
    <row r="1610" spans="6:8" x14ac:dyDescent="0.25">
      <c r="F1610" s="82"/>
      <c r="G1610" s="85"/>
      <c r="H1610" s="86"/>
    </row>
    <row r="1611" spans="6:8" x14ac:dyDescent="0.25">
      <c r="F1611" s="82"/>
      <c r="G1611" s="85"/>
      <c r="H1611" s="86"/>
    </row>
    <row r="1612" spans="6:8" x14ac:dyDescent="0.25">
      <c r="F1612" s="82"/>
      <c r="G1612" s="85"/>
      <c r="H1612" s="86"/>
    </row>
    <row r="1613" spans="6:8" x14ac:dyDescent="0.25">
      <c r="F1613" s="82"/>
      <c r="G1613" s="85"/>
      <c r="H1613" s="86"/>
    </row>
    <row r="1614" spans="6:8" x14ac:dyDescent="0.25">
      <c r="F1614" s="82"/>
      <c r="G1614" s="85"/>
      <c r="H1614" s="86"/>
    </row>
    <row r="1615" spans="6:8" x14ac:dyDescent="0.25">
      <c r="F1615" s="82"/>
      <c r="G1615" s="85"/>
      <c r="H1615" s="86"/>
    </row>
    <row r="1616" spans="6:8" x14ac:dyDescent="0.25">
      <c r="F1616" s="82"/>
      <c r="G1616" s="85"/>
      <c r="H1616" s="86"/>
    </row>
    <row r="1617" spans="6:8" x14ac:dyDescent="0.25">
      <c r="F1617" s="82"/>
      <c r="G1617" s="85"/>
      <c r="H1617" s="86"/>
    </row>
    <row r="1618" spans="6:8" x14ac:dyDescent="0.25">
      <c r="F1618" s="82"/>
      <c r="G1618" s="85"/>
      <c r="H1618" s="86"/>
    </row>
    <row r="1619" spans="6:8" x14ac:dyDescent="0.25">
      <c r="F1619" s="82"/>
      <c r="G1619" s="85"/>
      <c r="H1619" s="86"/>
    </row>
    <row r="1620" spans="6:8" x14ac:dyDescent="0.25">
      <c r="F1620" s="82"/>
      <c r="G1620" s="85"/>
      <c r="H1620" s="86"/>
    </row>
    <row r="1621" spans="6:8" x14ac:dyDescent="0.25">
      <c r="F1621" s="82"/>
      <c r="G1621" s="85"/>
      <c r="H1621" s="86"/>
    </row>
    <row r="1622" spans="6:8" x14ac:dyDescent="0.25">
      <c r="F1622" s="82"/>
      <c r="G1622" s="85"/>
      <c r="H1622" s="86"/>
    </row>
    <row r="1623" spans="6:8" x14ac:dyDescent="0.25">
      <c r="F1623" s="82"/>
      <c r="G1623" s="85"/>
      <c r="H1623" s="86"/>
    </row>
    <row r="1624" spans="6:8" x14ac:dyDescent="0.25">
      <c r="F1624" s="82"/>
      <c r="G1624" s="85"/>
      <c r="H1624" s="86"/>
    </row>
    <row r="1625" spans="6:8" x14ac:dyDescent="0.25">
      <c r="F1625" s="82"/>
      <c r="G1625" s="85"/>
      <c r="H1625" s="86"/>
    </row>
    <row r="1626" spans="6:8" x14ac:dyDescent="0.25">
      <c r="F1626" s="82"/>
      <c r="G1626" s="85"/>
      <c r="H1626" s="86"/>
    </row>
    <row r="1627" spans="6:8" x14ac:dyDescent="0.25">
      <c r="F1627" s="82"/>
      <c r="G1627" s="85"/>
      <c r="H1627" s="86"/>
    </row>
    <row r="1628" spans="6:8" x14ac:dyDescent="0.25">
      <c r="F1628" s="82"/>
      <c r="G1628" s="85"/>
      <c r="H1628" s="86"/>
    </row>
    <row r="1629" spans="6:8" x14ac:dyDescent="0.25">
      <c r="F1629" s="82"/>
      <c r="G1629" s="85"/>
      <c r="H1629" s="86"/>
    </row>
    <row r="1630" spans="6:8" x14ac:dyDescent="0.25">
      <c r="F1630" s="82"/>
      <c r="G1630" s="85"/>
      <c r="H1630" s="86"/>
    </row>
    <row r="1631" spans="6:8" x14ac:dyDescent="0.25">
      <c r="F1631" s="82"/>
      <c r="G1631" s="85"/>
      <c r="H1631" s="86"/>
    </row>
    <row r="1632" spans="6:8" x14ac:dyDescent="0.25">
      <c r="F1632" s="82"/>
      <c r="G1632" s="85"/>
      <c r="H1632" s="86"/>
    </row>
    <row r="1633" spans="6:8" x14ac:dyDescent="0.25">
      <c r="F1633" s="82"/>
      <c r="G1633" s="85"/>
      <c r="H1633" s="86"/>
    </row>
    <row r="1634" spans="6:8" x14ac:dyDescent="0.25">
      <c r="F1634" s="82"/>
      <c r="G1634" s="85"/>
      <c r="H1634" s="86"/>
    </row>
    <row r="1635" spans="6:8" x14ac:dyDescent="0.25">
      <c r="F1635" s="82"/>
      <c r="G1635" s="85"/>
      <c r="H1635" s="86"/>
    </row>
    <row r="1636" spans="6:8" x14ac:dyDescent="0.25">
      <c r="F1636" s="82"/>
      <c r="G1636" s="85"/>
      <c r="H1636" s="86"/>
    </row>
    <row r="1637" spans="6:8" x14ac:dyDescent="0.25">
      <c r="F1637" s="82"/>
      <c r="G1637" s="85"/>
      <c r="H1637" s="86"/>
    </row>
    <row r="1638" spans="6:8" x14ac:dyDescent="0.25">
      <c r="F1638" s="82"/>
      <c r="G1638" s="85"/>
      <c r="H1638" s="86"/>
    </row>
    <row r="1639" spans="6:8" x14ac:dyDescent="0.25">
      <c r="F1639" s="82"/>
      <c r="G1639" s="85"/>
      <c r="H1639" s="86"/>
    </row>
    <row r="1640" spans="6:8" x14ac:dyDescent="0.25">
      <c r="F1640" s="82"/>
      <c r="G1640" s="85"/>
      <c r="H1640" s="86"/>
    </row>
    <row r="1641" spans="6:8" x14ac:dyDescent="0.25">
      <c r="F1641" s="82"/>
      <c r="G1641" s="85"/>
      <c r="H1641" s="86"/>
    </row>
    <row r="1642" spans="6:8" x14ac:dyDescent="0.25">
      <c r="F1642" s="82"/>
      <c r="G1642" s="85"/>
      <c r="H1642" s="86"/>
    </row>
    <row r="1643" spans="6:8" x14ac:dyDescent="0.25">
      <c r="F1643" s="82"/>
      <c r="G1643" s="85"/>
      <c r="H1643" s="86"/>
    </row>
    <row r="1644" spans="6:8" x14ac:dyDescent="0.25">
      <c r="F1644" s="82"/>
      <c r="G1644" s="85"/>
      <c r="H1644" s="86"/>
    </row>
    <row r="1645" spans="6:8" x14ac:dyDescent="0.25">
      <c r="F1645" s="82"/>
      <c r="G1645" s="85"/>
      <c r="H1645" s="86"/>
    </row>
    <row r="1646" spans="6:8" x14ac:dyDescent="0.25">
      <c r="F1646" s="82"/>
      <c r="G1646" s="85"/>
      <c r="H1646" s="86"/>
    </row>
    <row r="1647" spans="6:8" x14ac:dyDescent="0.25">
      <c r="F1647" s="82"/>
      <c r="G1647" s="85"/>
      <c r="H1647" s="86"/>
    </row>
    <row r="1648" spans="6:8" x14ac:dyDescent="0.25">
      <c r="F1648" s="82"/>
      <c r="G1648" s="85"/>
      <c r="H1648" s="86"/>
    </row>
    <row r="1649" spans="6:8" x14ac:dyDescent="0.25">
      <c r="F1649" s="82"/>
      <c r="G1649" s="85"/>
      <c r="H1649" s="86"/>
    </row>
    <row r="1650" spans="6:8" x14ac:dyDescent="0.25">
      <c r="F1650" s="82"/>
      <c r="G1650" s="85"/>
      <c r="H1650" s="86"/>
    </row>
    <row r="1651" spans="6:8" x14ac:dyDescent="0.25">
      <c r="F1651" s="82"/>
      <c r="G1651" s="85"/>
      <c r="H1651" s="86"/>
    </row>
    <row r="1652" spans="6:8" x14ac:dyDescent="0.25">
      <c r="F1652" s="82"/>
      <c r="G1652" s="85"/>
      <c r="H1652" s="86"/>
    </row>
    <row r="1653" spans="6:8" x14ac:dyDescent="0.25">
      <c r="F1653" s="82"/>
      <c r="G1653" s="85"/>
      <c r="H1653" s="86"/>
    </row>
    <row r="1654" spans="6:8" x14ac:dyDescent="0.25">
      <c r="F1654" s="82"/>
      <c r="G1654" s="85"/>
      <c r="H1654" s="86"/>
    </row>
    <row r="1655" spans="6:8" x14ac:dyDescent="0.25">
      <c r="F1655" s="82"/>
      <c r="G1655" s="85"/>
      <c r="H1655" s="86"/>
    </row>
    <row r="1656" spans="6:8" x14ac:dyDescent="0.25">
      <c r="F1656" s="82"/>
      <c r="G1656" s="85"/>
      <c r="H1656" s="86"/>
    </row>
    <row r="1657" spans="6:8" x14ac:dyDescent="0.25">
      <c r="F1657" s="82"/>
      <c r="G1657" s="85"/>
      <c r="H1657" s="86"/>
    </row>
    <row r="1658" spans="6:8" x14ac:dyDescent="0.25">
      <c r="F1658" s="82"/>
      <c r="G1658" s="85"/>
      <c r="H1658" s="86"/>
    </row>
    <row r="1659" spans="6:8" x14ac:dyDescent="0.25">
      <c r="F1659" s="82"/>
      <c r="G1659" s="85"/>
      <c r="H1659" s="86"/>
    </row>
    <row r="1660" spans="6:8" x14ac:dyDescent="0.25">
      <c r="F1660" s="82"/>
      <c r="G1660" s="85"/>
      <c r="H1660" s="86"/>
    </row>
    <row r="1661" spans="6:8" x14ac:dyDescent="0.25">
      <c r="F1661" s="82"/>
      <c r="G1661" s="85"/>
      <c r="H1661" s="86"/>
    </row>
    <row r="1662" spans="6:8" x14ac:dyDescent="0.25">
      <c r="F1662" s="82"/>
      <c r="G1662" s="85"/>
      <c r="H1662" s="86"/>
    </row>
    <row r="1663" spans="6:8" x14ac:dyDescent="0.25">
      <c r="F1663" s="82"/>
      <c r="G1663" s="85"/>
      <c r="H1663" s="86"/>
    </row>
    <row r="1664" spans="6:8" x14ac:dyDescent="0.25">
      <c r="F1664" s="82"/>
      <c r="G1664" s="85"/>
      <c r="H1664" s="86"/>
    </row>
    <row r="1665" spans="6:8" x14ac:dyDescent="0.25">
      <c r="F1665" s="82"/>
      <c r="G1665" s="85"/>
      <c r="H1665" s="86"/>
    </row>
    <row r="1666" spans="6:8" x14ac:dyDescent="0.25">
      <c r="F1666" s="82"/>
      <c r="G1666" s="85"/>
      <c r="H1666" s="86"/>
    </row>
    <row r="1667" spans="6:8" x14ac:dyDescent="0.25">
      <c r="F1667" s="82"/>
      <c r="G1667" s="85"/>
      <c r="H1667" s="86"/>
    </row>
    <row r="1668" spans="6:8" x14ac:dyDescent="0.25">
      <c r="F1668" s="82"/>
      <c r="G1668" s="85"/>
      <c r="H1668" s="86"/>
    </row>
    <row r="1669" spans="6:8" x14ac:dyDescent="0.25">
      <c r="F1669" s="82"/>
      <c r="G1669" s="85"/>
      <c r="H1669" s="86"/>
    </row>
    <row r="1670" spans="6:8" x14ac:dyDescent="0.25">
      <c r="F1670" s="82"/>
      <c r="G1670" s="85"/>
      <c r="H1670" s="86"/>
    </row>
    <row r="1671" spans="6:8" x14ac:dyDescent="0.25">
      <c r="F1671" s="82"/>
      <c r="G1671" s="85"/>
      <c r="H1671" s="86"/>
    </row>
    <row r="1672" spans="6:8" x14ac:dyDescent="0.25">
      <c r="F1672" s="82"/>
      <c r="G1672" s="85"/>
      <c r="H1672" s="86"/>
    </row>
    <row r="1673" spans="6:8" x14ac:dyDescent="0.25">
      <c r="F1673" s="82"/>
      <c r="G1673" s="85"/>
      <c r="H1673" s="86"/>
    </row>
    <row r="1674" spans="6:8" x14ac:dyDescent="0.25">
      <c r="F1674" s="82"/>
      <c r="G1674" s="85"/>
      <c r="H1674" s="86"/>
    </row>
    <row r="1675" spans="6:8" x14ac:dyDescent="0.25">
      <c r="F1675" s="82"/>
      <c r="G1675" s="85"/>
      <c r="H1675" s="86"/>
    </row>
    <row r="1676" spans="6:8" x14ac:dyDescent="0.25">
      <c r="F1676" s="82"/>
      <c r="G1676" s="85"/>
      <c r="H1676" s="86"/>
    </row>
    <row r="1677" spans="6:8" x14ac:dyDescent="0.25">
      <c r="F1677" s="82"/>
      <c r="G1677" s="85"/>
      <c r="H1677" s="86"/>
    </row>
    <row r="1678" spans="6:8" x14ac:dyDescent="0.25">
      <c r="F1678" s="82"/>
      <c r="G1678" s="85"/>
      <c r="H1678" s="86"/>
    </row>
    <row r="1679" spans="6:8" x14ac:dyDescent="0.25">
      <c r="F1679" s="82"/>
      <c r="G1679" s="85"/>
      <c r="H1679" s="86"/>
    </row>
    <row r="1680" spans="6:8" x14ac:dyDescent="0.25">
      <c r="F1680" s="82"/>
      <c r="G1680" s="85"/>
      <c r="H1680" s="86"/>
    </row>
    <row r="1681" spans="6:8" x14ac:dyDescent="0.25">
      <c r="F1681" s="82"/>
      <c r="G1681" s="85"/>
      <c r="H1681" s="86"/>
    </row>
    <row r="1682" spans="6:8" x14ac:dyDescent="0.25">
      <c r="F1682" s="82"/>
      <c r="G1682" s="85"/>
      <c r="H1682" s="86"/>
    </row>
    <row r="1683" spans="6:8" x14ac:dyDescent="0.25">
      <c r="F1683" s="82"/>
      <c r="G1683" s="85"/>
      <c r="H1683" s="86"/>
    </row>
    <row r="1684" spans="6:8" x14ac:dyDescent="0.25">
      <c r="F1684" s="82"/>
      <c r="G1684" s="85"/>
      <c r="H1684" s="86"/>
    </row>
    <row r="1685" spans="6:8" x14ac:dyDescent="0.25">
      <c r="F1685" s="82"/>
      <c r="G1685" s="85"/>
      <c r="H1685" s="86"/>
    </row>
    <row r="1686" spans="6:8" x14ac:dyDescent="0.25">
      <c r="F1686" s="82"/>
      <c r="G1686" s="85"/>
      <c r="H1686" s="86"/>
    </row>
    <row r="1687" spans="6:8" x14ac:dyDescent="0.25">
      <c r="F1687" s="82"/>
      <c r="G1687" s="85"/>
      <c r="H1687" s="86"/>
    </row>
    <row r="1688" spans="6:8" x14ac:dyDescent="0.25">
      <c r="F1688" s="82"/>
      <c r="G1688" s="85"/>
      <c r="H1688" s="86"/>
    </row>
    <row r="1689" spans="6:8" x14ac:dyDescent="0.25">
      <c r="F1689" s="82"/>
      <c r="G1689" s="85"/>
      <c r="H1689" s="86"/>
    </row>
    <row r="1690" spans="6:8" x14ac:dyDescent="0.25">
      <c r="F1690" s="82"/>
      <c r="G1690" s="85"/>
      <c r="H1690" s="86"/>
    </row>
    <row r="1691" spans="6:8" x14ac:dyDescent="0.25">
      <c r="F1691" s="82"/>
      <c r="G1691" s="85"/>
      <c r="H1691" s="86"/>
    </row>
    <row r="1692" spans="6:8" x14ac:dyDescent="0.25">
      <c r="F1692" s="82"/>
      <c r="G1692" s="85"/>
      <c r="H1692" s="86"/>
    </row>
    <row r="1693" spans="6:8" x14ac:dyDescent="0.25">
      <c r="F1693" s="82"/>
      <c r="G1693" s="85"/>
      <c r="H1693" s="86"/>
    </row>
    <row r="1694" spans="6:8" x14ac:dyDescent="0.25">
      <c r="F1694" s="82"/>
      <c r="G1694" s="85"/>
      <c r="H1694" s="86"/>
    </row>
    <row r="1695" spans="6:8" x14ac:dyDescent="0.25">
      <c r="F1695" s="82"/>
      <c r="G1695" s="85"/>
      <c r="H1695" s="86"/>
    </row>
    <row r="1696" spans="6:8" x14ac:dyDescent="0.25">
      <c r="F1696" s="82"/>
      <c r="G1696" s="85"/>
      <c r="H1696" s="86"/>
    </row>
    <row r="1697" spans="6:8" x14ac:dyDescent="0.25">
      <c r="F1697" s="82"/>
      <c r="G1697" s="85"/>
      <c r="H1697" s="86"/>
    </row>
    <row r="1698" spans="6:8" x14ac:dyDescent="0.25">
      <c r="F1698" s="82"/>
      <c r="G1698" s="85"/>
      <c r="H1698" s="86"/>
    </row>
    <row r="1699" spans="6:8" x14ac:dyDescent="0.25">
      <c r="F1699" s="82"/>
      <c r="G1699" s="85"/>
      <c r="H1699" s="86"/>
    </row>
    <row r="1700" spans="6:8" x14ac:dyDescent="0.25">
      <c r="F1700" s="82"/>
      <c r="G1700" s="85"/>
      <c r="H1700" s="86"/>
    </row>
    <row r="1701" spans="6:8" x14ac:dyDescent="0.25">
      <c r="F1701" s="82"/>
      <c r="G1701" s="85"/>
      <c r="H1701" s="86"/>
    </row>
    <row r="1702" spans="6:8" x14ac:dyDescent="0.25">
      <c r="F1702" s="82"/>
      <c r="G1702" s="85"/>
      <c r="H1702" s="86"/>
    </row>
    <row r="1703" spans="6:8" x14ac:dyDescent="0.25">
      <c r="F1703" s="82"/>
      <c r="G1703" s="85"/>
      <c r="H1703" s="86"/>
    </row>
    <row r="1704" spans="6:8" x14ac:dyDescent="0.25">
      <c r="F1704" s="82"/>
      <c r="G1704" s="85"/>
      <c r="H1704" s="86"/>
    </row>
    <row r="1705" spans="6:8" x14ac:dyDescent="0.25">
      <c r="F1705" s="82"/>
      <c r="G1705" s="85"/>
      <c r="H1705" s="86"/>
    </row>
    <row r="1706" spans="6:8" x14ac:dyDescent="0.25">
      <c r="F1706" s="82"/>
      <c r="G1706" s="85"/>
      <c r="H1706" s="86"/>
    </row>
    <row r="1707" spans="6:8" x14ac:dyDescent="0.25">
      <c r="F1707" s="82"/>
      <c r="G1707" s="85"/>
      <c r="H1707" s="86"/>
    </row>
    <row r="1708" spans="6:8" x14ac:dyDescent="0.25">
      <c r="F1708" s="82"/>
      <c r="G1708" s="85"/>
      <c r="H1708" s="86"/>
    </row>
    <row r="1709" spans="6:8" x14ac:dyDescent="0.25">
      <c r="F1709" s="82"/>
      <c r="G1709" s="85"/>
      <c r="H1709" s="86"/>
    </row>
    <row r="1710" spans="6:8" x14ac:dyDescent="0.25">
      <c r="F1710" s="82"/>
      <c r="G1710" s="85"/>
      <c r="H1710" s="86"/>
    </row>
    <row r="1711" spans="6:8" x14ac:dyDescent="0.25">
      <c r="F1711" s="82"/>
      <c r="G1711" s="85"/>
      <c r="H1711" s="86"/>
    </row>
    <row r="1712" spans="6:8" x14ac:dyDescent="0.25">
      <c r="F1712" s="82"/>
      <c r="G1712" s="85"/>
      <c r="H1712" s="86"/>
    </row>
    <row r="1713" spans="6:8" x14ac:dyDescent="0.25">
      <c r="F1713" s="82"/>
      <c r="G1713" s="85"/>
      <c r="H1713" s="86"/>
    </row>
    <row r="1714" spans="6:8" x14ac:dyDescent="0.25">
      <c r="F1714" s="82"/>
      <c r="G1714" s="85"/>
      <c r="H1714" s="86"/>
    </row>
    <row r="1715" spans="6:8" x14ac:dyDescent="0.25">
      <c r="F1715" s="82"/>
      <c r="G1715" s="85"/>
      <c r="H1715" s="86"/>
    </row>
    <row r="1716" spans="6:8" x14ac:dyDescent="0.25">
      <c r="F1716" s="82"/>
      <c r="G1716" s="85"/>
      <c r="H1716" s="86"/>
    </row>
    <row r="1717" spans="6:8" x14ac:dyDescent="0.25">
      <c r="F1717" s="82"/>
      <c r="G1717" s="85"/>
      <c r="H1717" s="86"/>
    </row>
    <row r="1718" spans="6:8" x14ac:dyDescent="0.25">
      <c r="F1718" s="82"/>
      <c r="G1718" s="85"/>
      <c r="H1718" s="86"/>
    </row>
    <row r="1719" spans="6:8" x14ac:dyDescent="0.25">
      <c r="F1719" s="82"/>
      <c r="G1719" s="85"/>
      <c r="H1719" s="86"/>
    </row>
    <row r="1720" spans="6:8" x14ac:dyDescent="0.25">
      <c r="F1720" s="82"/>
      <c r="G1720" s="85"/>
      <c r="H1720" s="86"/>
    </row>
  </sheetData>
  <sheetProtection algorithmName="SHA-512" hashValue="GXwOjD00hxEQnXS+fuic3d7ajry+cGHOvEBiX0WZFQWncK9Vc/55EUgwO3dOyURSASY9jEyjszrQendqEDYfbg==" saltValue="Y0Ygw80lL42KGrNtYgqOJg==" spinCount="100000" sheet="1" objects="1" scenarios="1"/>
  <sortState ref="A320:Q346">
    <sortCondition ref="C320:C346"/>
  </sortState>
  <mergeCells count="59">
    <mergeCell ref="C2:H2"/>
    <mergeCell ref="A1:H1"/>
    <mergeCell ref="C133:H133"/>
    <mergeCell ref="C165:H165"/>
    <mergeCell ref="C200:H200"/>
    <mergeCell ref="C62:D62"/>
    <mergeCell ref="C63:D63"/>
    <mergeCell ref="C64:D64"/>
    <mergeCell ref="C65:D65"/>
    <mergeCell ref="E62:H62"/>
    <mergeCell ref="E63:H63"/>
    <mergeCell ref="E64:H64"/>
    <mergeCell ref="E65:H65"/>
    <mergeCell ref="C134:D134"/>
    <mergeCell ref="C135:D135"/>
    <mergeCell ref="C136:D136"/>
    <mergeCell ref="C235:D235"/>
    <mergeCell ref="C258:D258"/>
    <mergeCell ref="C231:H231"/>
    <mergeCell ref="C256:H256"/>
    <mergeCell ref="C61:H61"/>
    <mergeCell ref="C201:D201"/>
    <mergeCell ref="C202:D202"/>
    <mergeCell ref="E201:H201"/>
    <mergeCell ref="E202:H202"/>
    <mergeCell ref="C233:D233"/>
    <mergeCell ref="C234:D234"/>
    <mergeCell ref="E232:H232"/>
    <mergeCell ref="E233:H233"/>
    <mergeCell ref="E234:H234"/>
    <mergeCell ref="C203:D203"/>
    <mergeCell ref="C204:D204"/>
    <mergeCell ref="E257:H257"/>
    <mergeCell ref="E258:H258"/>
    <mergeCell ref="E259:H259"/>
    <mergeCell ref="E260:H260"/>
    <mergeCell ref="C257:D257"/>
    <mergeCell ref="C259:D259"/>
    <mergeCell ref="C260:D260"/>
    <mergeCell ref="E134:H134"/>
    <mergeCell ref="E135:H135"/>
    <mergeCell ref="E136:H136"/>
    <mergeCell ref="E137:H137"/>
    <mergeCell ref="E235:H235"/>
    <mergeCell ref="E203:H203"/>
    <mergeCell ref="E204:H204"/>
    <mergeCell ref="C167:D167"/>
    <mergeCell ref="C168:D168"/>
    <mergeCell ref="C169:D169"/>
    <mergeCell ref="E166:H166"/>
    <mergeCell ref="E167:H167"/>
    <mergeCell ref="E168:H168"/>
    <mergeCell ref="E169:H169"/>
    <mergeCell ref="C3:D3"/>
    <mergeCell ref="C4:D4"/>
    <mergeCell ref="C5:D5"/>
    <mergeCell ref="C6:D6"/>
    <mergeCell ref="C166:D166"/>
    <mergeCell ref="C137:D137"/>
  </mergeCells>
  <pageMargins left="0.7" right="0.7" top="0.75" bottom="0.75" header="0.3" footer="0.3"/>
  <pageSetup paperSize="9" scale="80" fitToHeight="0" orientation="landscape" r:id="rId1"/>
  <headerFooter>
    <oddFooter>&amp;C&amp;P/&amp;N</oddFooter>
  </headerFooter>
  <rowBreaks count="12" manualBreakCount="12">
    <brk id="60" max="16383" man="1"/>
    <brk id="132" max="16383" man="1"/>
    <brk id="155" max="16383" man="1"/>
    <brk id="164" max="16383" man="1"/>
    <brk id="188" max="16383" man="1"/>
    <brk id="199" max="16383" man="1"/>
    <brk id="222" max="16383" man="1"/>
    <brk id="230" max="16383" man="1"/>
    <brk id="255" max="16383" man="1"/>
    <brk id="267" max="16383" man="1"/>
    <brk id="306" max="16383" man="1"/>
    <brk id="318" max="16383" man="1"/>
  </rowBreaks>
  <ignoredErrors>
    <ignoredError sqref="A8 A41:A42 A47:A48 A56:A57 A59 A60 A67:A68" twoDigitTextYear="1"/>
    <ignoredError sqref="A2 A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election activeCell="J31" sqref="J31:J37"/>
    </sheetView>
  </sheetViews>
  <sheetFormatPr baseColWidth="10" defaultColWidth="11.4414062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Standard2019 og tabell</vt:lpstr>
      <vt:lpstr>Ark3</vt:lpstr>
      <vt:lpstr>'Standard2019 og tabell'!Utskriftsområde</vt:lpstr>
    </vt:vector>
  </TitlesOfParts>
  <Company>Helse Sør-Øst RHF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 Haugen Mariniusson</dc:creator>
  <cp:lastModifiedBy>Kari Lorentzen</cp:lastModifiedBy>
  <cp:lastPrinted>2019-03-13T08:19:24Z</cp:lastPrinted>
  <dcterms:created xsi:type="dcterms:W3CDTF">2019-01-08T10:23:07Z</dcterms:created>
  <dcterms:modified xsi:type="dcterms:W3CDTF">2019-05-21T11:26:35Z</dcterms:modified>
</cp:coreProperties>
</file>